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640" windowHeight="9405"/>
  </bookViews>
  <sheets>
    <sheet name="Общий (2)" sheetId="1" r:id="rId1"/>
  </sheets>
  <definedNames>
    <definedName name="_xlnm._FilterDatabase" localSheetId="0" hidden="1">'Общий (2)'!$A$2:$DZ$55</definedName>
    <definedName name="Z_024DA63B_27AC_4785_BE6B_30D3F88E698D_.wvu.FilterData" localSheetId="0" hidden="1">'Общий (2)'!$A$3:$DW$55</definedName>
    <definedName name="Z_02B7E074_80EB_46C8_8363_497F49C68E5D_.wvu.FilterData" localSheetId="0" hidden="1">'Общий (2)'!$A$3:$DW$58</definedName>
    <definedName name="Z_03011EA5_422B_4428_9704_52FD56791701_.wvu.Cols" localSheetId="0" hidden="1">'Общий (2)'!#REF!,'Общий (2)'!$H:$M,'Общий (2)'!$N:$O,'Общий (2)'!$Q:$Q,'Общий (2)'!$R:$DO</definedName>
    <definedName name="Z_03011EA5_422B_4428_9704_52FD56791701_.wvu.FilterData" localSheetId="0" hidden="1">'Общий (2)'!#REF!</definedName>
    <definedName name="Z_079D356B_7233_4325_8C2C_3D23EB76F884_.wvu.FilterData" localSheetId="0" hidden="1">'Общий (2)'!#REF!</definedName>
    <definedName name="Z_08087B6B_F2FE_4BB0_A451_4543F60ED123_.wvu.FilterData" localSheetId="0" hidden="1">'Общий (2)'!#REF!</definedName>
    <definedName name="Z_08EB056D_7A17_455B_A44B_F16512E12BF8_.wvu.FilterData" localSheetId="0" hidden="1">'Общий (2)'!#REF!</definedName>
    <definedName name="Z_094265F3_5CE5_44F5_83FE_A89B4D874069_.wvu.FilterData" localSheetId="0" hidden="1">'Общий (2)'!#REF!</definedName>
    <definedName name="Z_097FC77F_6E50_48F2_B3F8_6F50E6BE5517_.wvu.FilterData" localSheetId="0" hidden="1">'Общий (2)'!$A$3:$DW$58</definedName>
    <definedName name="Z_0A4EA400_8517_4089_B80F_A23A8B47A146_.wvu.FilterData" localSheetId="0" hidden="1">'Общий (2)'!$A$3:$DW$58</definedName>
    <definedName name="Z_0A900540_3E18_4E37_82B4_BFF6110008FE_.wvu.FilterData" localSheetId="0" hidden="1">'Общий (2)'!$A$3:$DW$58</definedName>
    <definedName name="Z_0A900540_3E18_4E37_82B4_BFF6110008FE_.wvu.Rows" localSheetId="0" hidden="1">'Общий (2)'!#REF!</definedName>
    <definedName name="Z_0F6E1EFE_B1EA_4974_9E03_F6D79EC669A3_.wvu.Cols" localSheetId="0" hidden="1">'Общий (2)'!#REF!,'Общий (2)'!$H:$J,'Общий (2)'!$K:$M,'Общий (2)'!$N:$O,'Общий (2)'!$R:$DS,'Общий (2)'!#REF!,'Общий (2)'!#REF!,'Общий (2)'!#REF!</definedName>
    <definedName name="Z_0F6E1EFE_B1EA_4974_9E03_F6D79EC669A3_.wvu.FilterData" localSheetId="0" hidden="1">'Общий (2)'!$A$3:$DW$55</definedName>
    <definedName name="Z_0F6E1EFE_B1EA_4974_9E03_F6D79EC669A3_.wvu.Rows" localSheetId="0" hidden="1">'Общий (2)'!#REF!</definedName>
    <definedName name="Z_0FF7265B_3463_40DB_B2F0_122F20C4A998_.wvu.FilterData" localSheetId="0" hidden="1">'Общий (2)'!#REF!</definedName>
    <definedName name="Z_11CF2C2E_DCC2_41F7_B42B_E4260697D52A_.wvu.FilterData" localSheetId="0" hidden="1">'Общий (2)'!#REF!</definedName>
    <definedName name="Z_155C8885_1C61_4670_9AA6_602B7FAEB506_.wvu.Cols" localSheetId="0" hidden="1">'Общий (2)'!#REF!,'Общий (2)'!$H:$M,'Общий (2)'!$N:$O,'Общий (2)'!$Q:$Q,'Общий (2)'!$R:$DO</definedName>
    <definedName name="Z_155C8885_1C61_4670_9AA6_602B7FAEB506_.wvu.FilterData" localSheetId="0" hidden="1">'Общий (2)'!$A$3:$DW$55</definedName>
    <definedName name="Z_155C8885_1C61_4670_9AA6_602B7FAEB506_.wvu.Rows" localSheetId="0" hidden="1">'Общий (2)'!#REF!</definedName>
    <definedName name="Z_193976D1_9471_4D1B_8669_01C2310739E7_.wvu.FilterData" localSheetId="0" hidden="1">'Общий (2)'!#REF!</definedName>
    <definedName name="Z_195457E6_B49F_4709_9757_1165E01104DF_.wvu.Cols" localSheetId="0" hidden="1">'Общий (2)'!#REF!,'Общий (2)'!$H:$M,'Общий (2)'!$N:$O,'Общий (2)'!$Q:$Q,'Общий (2)'!$R:$DO</definedName>
    <definedName name="Z_195457E6_B49F_4709_9757_1165E01104DF_.wvu.FilterData" localSheetId="0" hidden="1">'Общий (2)'!#REF!</definedName>
    <definedName name="Z_19AA8FE1_9CF4_454C_97EA_C8A05550D02E_.wvu.FilterData" localSheetId="0" hidden="1">'Общий (2)'!#REF!</definedName>
    <definedName name="Z_1BC20AA8_8388_44B0_8A6B_29F475A8B640_.wvu.Cols" localSheetId="0" hidden="1">'Общий (2)'!#REF!,'Общий (2)'!$H:$M,'Общий (2)'!$N:$O,'Общий (2)'!$Q:$Q,'Общий (2)'!$R:$DO</definedName>
    <definedName name="Z_1BC20AA8_8388_44B0_8A6B_29F475A8B640_.wvu.FilterData" localSheetId="0" hidden="1">'Общий (2)'!$A$3:$DW$58</definedName>
    <definedName name="Z_1CFC6B1B_0837_4087_AD92_5DC0BF287CB9_.wvu.FilterData" localSheetId="0" hidden="1">'Общий (2)'!#REF!</definedName>
    <definedName name="Z_21B5B44A_E1B5_42C1_85AE_0D61E5CF2DEB_.wvu.FilterData" localSheetId="0" hidden="1">'Общий (2)'!#REF!</definedName>
    <definedName name="Z_21F50A78_DB36_4ABF_AD78_E933C857E54E_.wvu.FilterData" localSheetId="0" hidden="1">'Общий (2)'!#REF!</definedName>
    <definedName name="Z_246439F7_2DDF_407E_8A53_B2754C1ACAC9_.wvu.FilterData" localSheetId="0" hidden="1">'Общий (2)'!#REF!</definedName>
    <definedName name="Z_2A344729_56F5_4BFF_B3C2_786FE1FF49EA_.wvu.FilterData" localSheetId="0" hidden="1">'Общий (2)'!#REF!</definedName>
    <definedName name="Z_2B6C0348_D662_41EC_8351_E53B7009EB78_.wvu.Cols" localSheetId="0" hidden="1">'Общий (2)'!#REF!,'Общий (2)'!$H:$M,'Общий (2)'!$N:$O,'Общий (2)'!$Q:$Q,'Общий (2)'!$R:$DO</definedName>
    <definedName name="Z_2B6C0348_D662_41EC_8351_E53B7009EB78_.wvu.FilterData" localSheetId="0" hidden="1">'Общий (2)'!#REF!</definedName>
    <definedName name="Z_2B6C0348_D662_41EC_8351_E53B7009EB78_.wvu.Rows" localSheetId="0" hidden="1">'Общий (2)'!#REF!</definedName>
    <definedName name="Z_32E43359_939B_4449_ACAA_8F35317F1399_.wvu.Cols" localSheetId="0" hidden="1">'Общий (2)'!#REF!,'Общий (2)'!$H:$J,'Общий (2)'!$K:$M,'Общий (2)'!$N:$N,'Общий (2)'!$O:$O,'Общий (2)'!$Q:$Q,'Общий (2)'!$R:$DS,'Общий (2)'!#REF!</definedName>
    <definedName name="Z_32E43359_939B_4449_ACAA_8F35317F1399_.wvu.FilterData" localSheetId="0" hidden="1">'Общий (2)'!$A$3:$DW$55</definedName>
    <definedName name="Z_32E43359_939B_4449_ACAA_8F35317F1399_.wvu.Rows" localSheetId="0" hidden="1">'Общий (2)'!#REF!</definedName>
    <definedName name="Z_352F22CD_9A8F_4EDD_9842_C291B590B7CE_.wvu.FilterData" localSheetId="0" hidden="1">'Общий (2)'!$A$3:$DW$58</definedName>
    <definedName name="Z_3BB6D896_E6B3_4AC2_8BF1_42A12F04B372_.wvu.FilterData" localSheetId="0" hidden="1">'Общий (2)'!#REF!</definedName>
    <definedName name="Z_42EB09F7_5C7B_4CF9_912C_FCC5D395BD2E_.wvu.FilterData" localSheetId="0" hidden="1">'Общий (2)'!#REF!</definedName>
    <definedName name="Z_431A81B7_7F40_4F1A_B258_5AF9E1C30B86_.wvu.FilterData" localSheetId="0" hidden="1">'Общий (2)'!#REF!</definedName>
    <definedName name="Z_44285509_776D_499A_BAB8_5B4CF28CFF74_.wvu.FilterData" localSheetId="0" hidden="1">'Общий (2)'!$A$3:$DW$55</definedName>
    <definedName name="Z_44285509_776D_499A_BAB8_5B4CF28CFF74_.wvu.Rows" localSheetId="0" hidden="1">'Общий (2)'!#REF!</definedName>
    <definedName name="Z_449927F9_9DD3_4346_B99C_AA729710BD5E_.wvu.FilterData" localSheetId="0" hidden="1">'Общий (2)'!#REF!</definedName>
    <definedName name="Z_48F6AE4E_A476_4110_951D_184D5CDDB598_.wvu.Cols" localSheetId="0" hidden="1">'Общий (2)'!$H:$M,'Общий (2)'!$N:$O,'Общий (2)'!$Q:$Q</definedName>
    <definedName name="Z_48F6AE4E_A476_4110_951D_184D5CDDB598_.wvu.FilterData" localSheetId="0" hidden="1">'Общий (2)'!$A$3:$DW$58</definedName>
    <definedName name="Z_48F6AE4E_A476_4110_951D_184D5CDDB598_.wvu.Rows" localSheetId="0" hidden="1">'Общий (2)'!#REF!</definedName>
    <definedName name="Z_4C3A5C77_9698_4BD6_B9C6_230CAE5F79BB_.wvu.FilterData" localSheetId="0" hidden="1">'Общий (2)'!#REF!</definedName>
    <definedName name="Z_4DB0F801_A014_4486_B527_D697AA431124_.wvu.FilterData" localSheetId="0" hidden="1">'Общий (2)'!$A$3:$DW$58</definedName>
    <definedName name="Z_4DFBB14B_6CC2_4F0F_825D_1F50EDCA0ECD_.wvu.FilterData" localSheetId="0" hidden="1">'Общий (2)'!#REF!</definedName>
    <definedName name="Z_502886A0_E946_4462_9391_A78354C85B4A_.wvu.FilterData" localSheetId="0" hidden="1">'Общий (2)'!#REF!</definedName>
    <definedName name="Z_50718F60_A5E2_4092_A685_77C0A675E50C_.wvu.FilterData" localSheetId="0" hidden="1">'Общий (2)'!#REF!</definedName>
    <definedName name="Z_509BB6A6_2A05_4DD3_A47B_D6500D1897A8_.wvu.FilterData" localSheetId="0" hidden="1">'Общий (2)'!#REF!</definedName>
    <definedName name="Z_51AAA9AA_89DA_4F66_BC7C_54F8D1753465_.wvu.Cols" localSheetId="0" hidden="1">'Общий (2)'!#REF!,'Общий (2)'!$H:$J,'Общий (2)'!$K:$M,'Общий (2)'!$N:$N,'Общий (2)'!$O:$O,'Общий (2)'!$Q:$Q,'Общий (2)'!$R:$DS,'Общий (2)'!#REF!</definedName>
    <definedName name="Z_51AAA9AA_89DA_4F66_BC7C_54F8D1753465_.wvu.FilterData" localSheetId="0" hidden="1">'Общий (2)'!#REF!</definedName>
    <definedName name="Z_51AAA9AA_89DA_4F66_BC7C_54F8D1753465_.wvu.Rows" localSheetId="0" hidden="1">'Общий (2)'!#REF!</definedName>
    <definedName name="Z_5249169E_FF79_4249_8F8B_BB617A0F5D98_.wvu.Cols" localSheetId="0" hidden="1">'Общий (2)'!#REF!,'Общий (2)'!$H:$M,'Общий (2)'!$N:$O,'Общий (2)'!$Q:$Q,'Общий (2)'!$R:$DO</definedName>
    <definedName name="Z_5249169E_FF79_4249_8F8B_BB617A0F5D98_.wvu.FilterData" localSheetId="0" hidden="1">'Общий (2)'!#REF!</definedName>
    <definedName name="Z_550E2BEE_ED9B_44C3_BC29_E533657179B6_.wvu.Cols" localSheetId="0" hidden="1">'Общий (2)'!#REF!,'Общий (2)'!$H:$M,'Общий (2)'!$N:$O,'Общий (2)'!$Q:$Q,'Общий (2)'!$R:$DO</definedName>
    <definedName name="Z_550E2BEE_ED9B_44C3_BC29_E533657179B6_.wvu.FilterData" localSheetId="0" hidden="1">'Общий (2)'!$A$3:$DW$58</definedName>
    <definedName name="Z_552E8D4B_C6DC_4329_B887_BFD3608FBB75_.wvu.FilterData" localSheetId="0" hidden="1">'Общий (2)'!$A$3:$DW$58</definedName>
    <definedName name="Z_57BDFD28_7A34_4316_ACBF_F97B30F97B54_.wvu.FilterData" localSheetId="0" hidden="1">'Общий (2)'!#REF!</definedName>
    <definedName name="Z_587706DF_51B5_4126_A426_9A33EF3360B8_.wvu.Cols" localSheetId="0" hidden="1">'Общий (2)'!#REF!,'Общий (2)'!$H:$M,'Общий (2)'!$N:$O,'Общий (2)'!$Q:$Q,'Общий (2)'!$R:$DO</definedName>
    <definedName name="Z_587706DF_51B5_4126_A426_9A33EF3360B8_.wvu.FilterData" localSheetId="0" hidden="1">'Общий (2)'!#REF!</definedName>
    <definedName name="Z_587706DF_51B5_4126_A426_9A33EF3360B8_.wvu.Rows" localSheetId="0" hidden="1">'Общий (2)'!#REF!</definedName>
    <definedName name="Z_5A52D9AC_A864_41B0_8917_7B0F45B4DB16_.wvu.FilterData" localSheetId="0" hidden="1">'Общий (2)'!#REF!</definedName>
    <definedName name="Z_5C284BCA_93D3_43D3_B5A7_321DCD2B934E_.wvu.Cols" localSheetId="0" hidden="1">'Общий (2)'!#REF!,'Общий (2)'!$H:$M,'Общий (2)'!$N:$O,'Общий (2)'!$Q:$Q,'Общий (2)'!$R:$DO</definedName>
    <definedName name="Z_5C284BCA_93D3_43D3_B5A7_321DCD2B934E_.wvu.FilterData" localSheetId="0" hidden="1">'Общий (2)'!#REF!</definedName>
    <definedName name="Z_5C284BCA_93D3_43D3_B5A7_321DCD2B934E_.wvu.Rows" localSheetId="0" hidden="1">'Общий (2)'!#REF!</definedName>
    <definedName name="Z_5C612E17_8CE0_461A_89BB_1562C0DDBD98_.wvu.FilterData" localSheetId="0" hidden="1">'Общий (2)'!#REF!</definedName>
    <definedName name="Z_60740C8C_4FC4_4602_9004_0018A2DDF781_.wvu.FilterData" localSheetId="0" hidden="1">'Общий (2)'!$A$3:$DW$58</definedName>
    <definedName name="Z_60CB953F_15E3_4E98_8405_996B86B3003E_.wvu.Cols" localSheetId="0" hidden="1">'Общий (2)'!#REF!,'Общий (2)'!$H:$M,'Общий (2)'!$N:$O,'Общий (2)'!$Q:$Q,'Общий (2)'!$R:$DO</definedName>
    <definedName name="Z_60CB953F_15E3_4E98_8405_996B86B3003E_.wvu.FilterData" localSheetId="0" hidden="1">'Общий (2)'!#REF!</definedName>
    <definedName name="Z_6180BFBC_4D8F_4065_87BD_0572D1A78958_.wvu.FilterData" localSheetId="0" hidden="1">'Общий (2)'!$A$3:$DW$58</definedName>
    <definedName name="Z_62305B3A_B21D_4FC2_A315_E7A6B664006B_.wvu.FilterData" localSheetId="0" hidden="1">'Общий (2)'!$A$3:$DW$58</definedName>
    <definedName name="Z_66E81429_D05A_4216_B017_32F37A5FF990_.wvu.FilterData" localSheetId="0" hidden="1">'Общий (2)'!$A$3:$DW$58</definedName>
    <definedName name="Z_72EFFF27_3B21_428C_8038_20B3C667104C_.wvu.Cols" localSheetId="0" hidden="1">'Общий (2)'!#REF!,'Общий (2)'!$H:$M,'Общий (2)'!$N:$O,'Общий (2)'!$Q:$Q,'Общий (2)'!$R:$DO</definedName>
    <definedName name="Z_72EFFF27_3B21_428C_8038_20B3C667104C_.wvu.FilterData" localSheetId="0" hidden="1">'Общий (2)'!#REF!</definedName>
    <definedName name="Z_72EFFF27_3B21_428C_8038_20B3C667104C_.wvu.Rows" localSheetId="0" hidden="1">'Общий (2)'!#REF!</definedName>
    <definedName name="Z_73B1DD17_49A9_48BF_A7E2_F90F55728EBE_.wvu.FilterData" localSheetId="0" hidden="1">'Общий (2)'!#REF!</definedName>
    <definedName name="Z_73B3D528_A70C_471B_96C2_05970579A7B4_.wvu.Cols" localSheetId="0" hidden="1">'Общий (2)'!#REF!,'Общий (2)'!$H:$M,'Общий (2)'!$N:$O,'Общий (2)'!$Q:$Q,'Общий (2)'!$R:$DO</definedName>
    <definedName name="Z_73B3D528_A70C_471B_96C2_05970579A7B4_.wvu.FilterData" localSheetId="0" hidden="1">'Общий (2)'!#REF!</definedName>
    <definedName name="Z_76206A33_7A1C_436C_87D6_83AD09B72ECF_.wvu.FilterData" localSheetId="0" hidden="1">'Общий (2)'!#REF!</definedName>
    <definedName name="Z_768B89BC_53A5_42E6_AF71_10D73403E107_.wvu.FilterData" localSheetId="0" hidden="1">'Общий (2)'!$A$3:$DW$58</definedName>
    <definedName name="Z_76BEE2B0_90B7_4176_809A_8DA8319526A1_.wvu.FilterData" localSheetId="0" hidden="1">'Общий (2)'!#REF!</definedName>
    <definedName name="Z_785BABC0_AB2D_4389_B36C_DB3A721601F2_.wvu.FilterData" localSheetId="0" hidden="1">'Общий (2)'!$A$3:$DW$55</definedName>
    <definedName name="Z_785BABC0_AB2D_4389_B36C_DB3A721601F2_.wvu.Rows" localSheetId="0" hidden="1">'Общий (2)'!#REF!</definedName>
    <definedName name="Z_78DBDDFD_75D5_478E_8F3C_04E1FECBDC2A_.wvu.FilterData" localSheetId="0" hidden="1">'Общий (2)'!#REF!</definedName>
    <definedName name="Z_79987CD6_B5B7_48E1_B935_AF471F03BA4E_.wvu.FilterData" localSheetId="0" hidden="1">'Общий (2)'!$A$3:$DW$58</definedName>
    <definedName name="Z_7E3A0E27_57DD_4CF0_A6A6_FFCAEA7B039E_.wvu.FilterData" localSheetId="0" hidden="1">'Общий (2)'!#REF!</definedName>
    <definedName name="Z_7F43887C_6007_409F_9D4A_7947BF40F279_.wvu.FilterData" localSheetId="0" hidden="1">'Общий (2)'!$A$3:$DW$55</definedName>
    <definedName name="Z_8281CBFD_B7A4_4828_8D18_9AA4FADDFF16_.wvu.FilterData" localSheetId="0" hidden="1">'Общий (2)'!#REF!</definedName>
    <definedName name="Z_84B9866B_8106_41E8_BB08_76DA91EA1597_.wvu.FilterData" localSheetId="0" hidden="1">'Общий (2)'!$A$3:$DW$58</definedName>
    <definedName name="Z_8835C369_BA43_48A6_91A6_CD71EDE92958_.wvu.Cols" localSheetId="0" hidden="1">'Общий (2)'!#REF!,'Общий (2)'!$H:$M,'Общий (2)'!$N:$O,'Общий (2)'!$Q:$Q,'Общий (2)'!$R:$DO</definedName>
    <definedName name="Z_8835C369_BA43_48A6_91A6_CD71EDE92958_.wvu.FilterData" localSheetId="0" hidden="1">'Общий (2)'!$A$3:$DW$58</definedName>
    <definedName name="Z_8835C369_BA43_48A6_91A6_CD71EDE92958_.wvu.Rows" localSheetId="0" hidden="1">'Общий (2)'!#REF!</definedName>
    <definedName name="Z_889F6597_D681_49CA_A253_9D4C9E48F3DA_.wvu.FilterData" localSheetId="0" hidden="1">'Общий (2)'!#REF!</definedName>
    <definedName name="Z_897F1FA0_F323_4C3A_A130_4F50F2055143_.wvu.Cols" localSheetId="0" hidden="1">'Общий (2)'!#REF!,'Общий (2)'!$H:$M,'Общий (2)'!$N:$O,'Общий (2)'!$Q:$Q,'Общий (2)'!$R:$DO</definedName>
    <definedName name="Z_897F1FA0_F323_4C3A_A130_4F50F2055143_.wvu.FilterData" localSheetId="0" hidden="1">'Общий (2)'!$A$3:$DW$58</definedName>
    <definedName name="Z_8FF4E078_3FFE_4001_94C1_5C0BB938E701_.wvu.FilterData" localSheetId="0" hidden="1">'Общий (2)'!#REF!</definedName>
    <definedName name="Z_9086B295_0504_416A_BDBB_2DD48D31DC2E_.wvu.FilterData" localSheetId="0" hidden="1">'Общий (2)'!#REF!</definedName>
    <definedName name="Z_9A4091CE_A449_49FC_8F30_9DCFFCADE397_.wvu.FilterData" localSheetId="0" hidden="1">'Общий (2)'!#REF!</definedName>
    <definedName name="Z_9B5CBA1D_435D_45FD_BE67_93ABC293ED7D_.wvu.FilterData" localSheetId="0" hidden="1">'Общий (2)'!$A$3:$DW$58</definedName>
    <definedName name="Z_9CE21D8F_B1BB_4514_BF71_4E30238B116B_.wvu.Cols" localSheetId="0" hidden="1">'Общий (2)'!#REF!,'Общий (2)'!$H:$M,'Общий (2)'!$N:$O,'Общий (2)'!$Q:$Q,'Общий (2)'!$R:$DO</definedName>
    <definedName name="Z_9CE21D8F_B1BB_4514_BF71_4E30238B116B_.wvu.FilterData" localSheetId="0" hidden="1">'Общий (2)'!#REF!</definedName>
    <definedName name="Z_A253C474_5EFB_4050_9399_5B6E98087B43_.wvu.FilterData" localSheetId="0" hidden="1">'Общий (2)'!#REF!</definedName>
    <definedName name="Z_A36B44A3_4A9C_4A34_9072_DA9AF3C86A5A_.wvu.FilterData" localSheetId="0" hidden="1">'Общий (2)'!$A$3:$DW$58</definedName>
    <definedName name="Z_A637F330_C3E7_4D17_B368_901DB1B45206_.wvu.Cols" localSheetId="0" hidden="1">'Общий (2)'!#REF!,'Общий (2)'!$H:$M,'Общий (2)'!$N:$O,'Общий (2)'!$Q:$Q,'Общий (2)'!$R:$DO</definedName>
    <definedName name="Z_A637F330_C3E7_4D17_B368_901DB1B45206_.wvu.FilterData" localSheetId="0" hidden="1">'Общий (2)'!$A$3:$DW$55</definedName>
    <definedName name="Z_A637F330_C3E7_4D17_B368_901DB1B45206_.wvu.Rows" localSheetId="0" hidden="1">'Общий (2)'!#REF!</definedName>
    <definedName name="Z_ACE79C74_5877_4A0E_B35C_CDB30B94AC7A_.wvu.Cols" localSheetId="0" hidden="1">'Общий (2)'!#REF!,'Общий (2)'!#REF!,'Общий (2)'!$H:$J,'Общий (2)'!$K:$M,'Общий (2)'!$N:$O,'Общий (2)'!$Q:$Q,'Общий (2)'!$R:$DS,'Общий (2)'!#REF!,'Общий (2)'!#REF!</definedName>
    <definedName name="Z_ACE79C74_5877_4A0E_B35C_CDB30B94AC7A_.wvu.FilterData" localSheetId="0" hidden="1">'Общий (2)'!#REF!</definedName>
    <definedName name="Z_ACE79C74_5877_4A0E_B35C_CDB30B94AC7A_.wvu.Rows" localSheetId="0" hidden="1">'Общий (2)'!#REF!</definedName>
    <definedName name="Z_AE824F56_6A5D_441F_BFDD_F5BBF5BF642E_.wvu.FilterData" localSheetId="0" hidden="1">'Общий (2)'!$A$3:$DW$58</definedName>
    <definedName name="Z_AE824F56_6A5D_441F_BFDD_F5BBF5BF642E_.wvu.Rows" localSheetId="0" hidden="1">'Общий (2)'!#REF!</definedName>
    <definedName name="Z_B370655F_73F6_4E65_AABF_7C852482B88A_.wvu.Cols" localSheetId="0" hidden="1">'Общий (2)'!#REF!,'Общий (2)'!$N:$O,'Общий (2)'!$Q:$Q,'Общий (2)'!$R:$DO</definedName>
    <definedName name="Z_B370655F_73F6_4E65_AABF_7C852482B88A_.wvu.FilterData" localSheetId="0" hidden="1">'Общий (2)'!$A$3:$DW$58</definedName>
    <definedName name="Z_B5B39FFC_1695_470E_B8D6_9F5D667F7F8F_.wvu.FilterData" localSheetId="0" hidden="1">'Общий (2)'!#REF!</definedName>
    <definedName name="Z_B8E86F4E_44B2_42B9_8515_45F5B83AEE87_.wvu.FilterData" localSheetId="0" hidden="1">'Общий (2)'!$A$3:$DW$58</definedName>
    <definedName name="Z_BB7C9D18_04EF_435D_9024_83C99AB0BBC2_.wvu.Cols" localSheetId="0" hidden="1">'Общий (2)'!#REF!,'Общий (2)'!$H:$M,'Общий (2)'!$N:$O,'Общий (2)'!$Q:$Q,'Общий (2)'!$R:$DO</definedName>
    <definedName name="Z_BB7C9D18_04EF_435D_9024_83C99AB0BBC2_.wvu.FilterData" localSheetId="0" hidden="1">'Общий (2)'!$A$3:$DW$58</definedName>
    <definedName name="Z_BB7C9D18_04EF_435D_9024_83C99AB0BBC2_.wvu.Rows" localSheetId="0" hidden="1">'Общий (2)'!#REF!</definedName>
    <definedName name="Z_BDE932C7_E6BC_49D1_81F1_C5E4D1EAEDFA_.wvu.Cols" localSheetId="0" hidden="1">'Общий (2)'!#REF!,'Общий (2)'!$H:$M,'Общий (2)'!$N:$O,'Общий (2)'!$Q:$Q,'Общий (2)'!$R:$DO</definedName>
    <definedName name="Z_BDE932C7_E6BC_49D1_81F1_C5E4D1EAEDFA_.wvu.FilterData" localSheetId="0" hidden="1">'Общий (2)'!$A$3:$DW$58</definedName>
    <definedName name="Z_BDE932C7_E6BC_49D1_81F1_C5E4D1EAEDFA_.wvu.Rows" localSheetId="0" hidden="1">'Общий (2)'!#REF!</definedName>
    <definedName name="Z_BEA50B1C_4164_4209_A588_AD1675575B73_.wvu.FilterData" localSheetId="0" hidden="1">'Общий (2)'!#REF!</definedName>
    <definedName name="Z_C7155B70_C43A_4B18_B0FA_016A6DBA3E82_.wvu.FilterData" localSheetId="0" hidden="1">'Общий (2)'!#REF!</definedName>
    <definedName name="Z_CA8D2B62_B0B1_43F1_B19F_CF1739521B77_.wvu.FilterData" localSheetId="0" hidden="1">'Общий (2)'!$A$3:$DW$58</definedName>
    <definedName name="Z_CFABC83E_4104_49CD_8810_D82571539ED4_.wvu.Cols" localSheetId="0" hidden="1">'Общий (2)'!#REF!,'Общий (2)'!#REF!,'Общий (2)'!$H:$M,'Общий (2)'!$N:$O,'Общий (2)'!$Q:$Q,'Общий (2)'!$R:$DS,'Общий (2)'!#REF!,'Общий (2)'!#REF!</definedName>
    <definedName name="Z_CFABC83E_4104_49CD_8810_D82571539ED4_.wvu.FilterData" localSheetId="0" hidden="1">'Общий (2)'!#REF!</definedName>
    <definedName name="Z_CFABC83E_4104_49CD_8810_D82571539ED4_.wvu.Rows" localSheetId="0" hidden="1">'Общий (2)'!#REF!</definedName>
    <definedName name="Z_D895842E_DA33_476A_91C1_BC06D6672F94_.wvu.FilterData" localSheetId="0" hidden="1">'Общий (2)'!$A$3:$DW$58</definedName>
    <definedName name="Z_DE068406_E27B_4CCB_A419_55D32550080F_.wvu.Cols" localSheetId="0" hidden="1">'Общий (2)'!#REF!,'Общий (2)'!#REF!,'Общий (2)'!$H:$J,'Общий (2)'!$K:$M,'Общий (2)'!$N:$O,'Общий (2)'!$Q:$Q,'Общий (2)'!$R:$DS,'Общий (2)'!#REF!,'Общий (2)'!#REF!</definedName>
    <definedName name="Z_DE068406_E27B_4CCB_A419_55D32550080F_.wvu.FilterData" localSheetId="0" hidden="1">'Общий (2)'!#REF!</definedName>
    <definedName name="Z_DE068406_E27B_4CCB_A419_55D32550080F_.wvu.Rows" localSheetId="0" hidden="1">'Общий (2)'!#REF!</definedName>
    <definedName name="Z_DFFEAA86_A423_42B4_8106_152E7D5ECD27_.wvu.Cols" localSheetId="0" hidden="1">'Общий (2)'!#REF!,'Общий (2)'!#REF!,'Общий (2)'!$H:$J,'Общий (2)'!$K:$M,'Общий (2)'!$N:$O,'Общий (2)'!$Q:$Q,'Общий (2)'!$R:$DS,'Общий (2)'!#REF!,'Общий (2)'!#REF!</definedName>
    <definedName name="Z_DFFEAA86_A423_42B4_8106_152E7D5ECD27_.wvu.FilterData" localSheetId="0" hidden="1">'Общий (2)'!#REF!</definedName>
    <definedName name="Z_DFFEAA86_A423_42B4_8106_152E7D5ECD27_.wvu.Rows" localSheetId="0" hidden="1">'Общий (2)'!#REF!</definedName>
    <definedName name="Z_E09FA7BE_69B4_414E_B273_66B5A687AD3C_.wvu.FilterData" localSheetId="0" hidden="1">'Общий (2)'!#REF!</definedName>
    <definedName name="Z_E0FBB367_B012_435D_B04D_A905750FE0B2_.wvu.Cols" localSheetId="0" hidden="1">'Общий (2)'!#REF!,'Общий (2)'!$G:$G,'Общий (2)'!$H:$Q,'Общий (2)'!$R:$DS,'Общий (2)'!#REF!</definedName>
    <definedName name="Z_E0FBB367_B012_435D_B04D_A905750FE0B2_.wvu.FilterData" localSheetId="0" hidden="1">'Общий (2)'!#REF!</definedName>
    <definedName name="Z_E1E89B12_7AA9_4B98_ABDB_5273D2F97AF7_.wvu.FilterData" localSheetId="0" hidden="1">'Общий (2)'!$A$3:$DW$58</definedName>
    <definedName name="Z_E58DAA5C_D8C4_4873_9A20_29155A1F84BD_.wvu.FilterData" localSheetId="0" hidden="1">'Общий (2)'!#REF!</definedName>
    <definedName name="Z_E7BB7FCD_897F_4CD6_B490_69A3F9FD8AA9_.wvu.FilterData" localSheetId="0" hidden="1">'Общий (2)'!$A$3:$DW$58</definedName>
    <definedName name="Z_E7BB7FCD_897F_4CD6_B490_69A3F9FD8AA9_.wvu.Rows" localSheetId="0" hidden="1">'Общий (2)'!#REF!</definedName>
    <definedName name="Z_EC068813_BA1A_44DE_8AFF_0F0B13D94C15_.wvu.FilterData" localSheetId="0" hidden="1">'Общий (2)'!#REF!</definedName>
    <definedName name="Z_EDF3C3FD_4047_4CB6_A705_C4D33A368028_.wvu.FilterData" localSheetId="0" hidden="1">'Общий (2)'!$A$3:$DW$55</definedName>
    <definedName name="Z_EDF3C3FD_4047_4CB6_A705_C4D33A368028_.wvu.Rows" localSheetId="0" hidden="1">'Общий (2)'!#REF!</definedName>
    <definedName name="Z_F022F8C7_605F_4E0A_BBB9_A566E189E382_.wvu.FilterData" localSheetId="0" hidden="1">'Общий (2)'!#REF!</definedName>
    <definedName name="Z_F1958ADE_6104_4AAC_9334_A947BE49147D_.wvu.FilterData" localSheetId="0" hidden="1">'Общий (2)'!#REF!</definedName>
    <definedName name="Z_F2D04589_7F3A_4DD1_A7F7_4B42B1241210_.wvu.FilterData" localSheetId="0" hidden="1">'Общий (2)'!$A$3:$DW$58</definedName>
    <definedName name="Z_F3C9E486_C451_4153_952F_FD47DE48A28C_.wvu.FilterData" localSheetId="0" hidden="1">'Общий (2)'!$A$3:$DW$58</definedName>
    <definedName name="Z_F89FC141_B313_4B77_9875_2585F92C8C4A_.wvu.FilterData" localSheetId="0" hidden="1">'Общий (2)'!$A$3:$DW$58</definedName>
    <definedName name="Z_F8D87867_6875_479C_99F3_01B4F3CAA615_.wvu.Cols" localSheetId="0" hidden="1">'Общий (2)'!#REF!,'Общий (2)'!$H:$M,'Общий (2)'!$N:$O,'Общий (2)'!$Q:$Q,'Общий (2)'!$R:$DO</definedName>
    <definedName name="Z_F8D87867_6875_479C_99F3_01B4F3CAA615_.wvu.FilterData" localSheetId="0" hidden="1">'Общий (2)'!#REF!</definedName>
    <definedName name="Z_FAA27A3A_EDFF_4FF6_8DDB_610ABCAD7167_.wvu.Cols" localSheetId="0" hidden="1">'Общий (2)'!#REF!,'Общий (2)'!$H:$M,'Общий (2)'!$N:$O,'Общий (2)'!$Q:$Q,'Общий (2)'!$R:$DO</definedName>
    <definedName name="Z_FAA27A3A_EDFF_4FF6_8DDB_610ABCAD7167_.wvu.FilterData" localSheetId="0" hidden="1">'Общий (2)'!$A$3:$DW$55</definedName>
    <definedName name="Z_FAA27A3A_EDFF_4FF6_8DDB_610ABCAD7167_.wvu.Rows" localSheetId="0" hidden="1">'Общий (2)'!#REF!</definedName>
    <definedName name="Z_FAB6E992_9F00_406E_8CC3_EB25591C228E_.wvu.Cols" localSheetId="0" hidden="1">'Общий (2)'!$S:$U,'Общий (2)'!$W:$Y,'Общий (2)'!$AA:$AC</definedName>
    <definedName name="Z_FAB6E992_9F00_406E_8CC3_EB25591C228E_.wvu.FilterData" localSheetId="0" hidden="1">'Общий (2)'!$A$3:$DW$58</definedName>
    <definedName name="Z_FB42FC6F_A7EB_499E_9810_A7131482C32F_.wvu.Cols" localSheetId="0" hidden="1">'Общий (2)'!#REF!,'Общий (2)'!$N:$O,'Общий (2)'!#REF!</definedName>
    <definedName name="Z_FB42FC6F_A7EB_499E_9810_A7131482C32F_.wvu.FilterData" localSheetId="0" hidden="1">'Общий (2)'!$A$3:$DW$58</definedName>
    <definedName name="Z_FB42FC6F_A7EB_499E_9810_A7131482C32F_.wvu.Rows" localSheetId="0" hidden="1">'Общий (2)'!#REF!</definedName>
    <definedName name="Z_FD868599_C53B_452B_917B_4680C68FFC5C_.wvu.FilterData" localSheetId="0" hidden="1">'Общий (2)'!#REF!</definedName>
    <definedName name="Z_FE962257_DB42_4C98_A38A_3244E1DDC376_.wvu.FilterData" localSheetId="0" hidden="1">'Общий (2)'!$A$3:$DW$58</definedName>
    <definedName name="Z_FFE7DB20_D4A0_48BC_952C_FA254A9C65A0_.wvu.FilterData" localSheetId="0" hidden="1">'Общий (2)'!$A$3:$DW$58</definedName>
    <definedName name="_xlnm.Print_Titles" localSheetId="0">'Общий (2)'!$2:$2</definedName>
    <definedName name="_xlnm.Print_Area" localSheetId="0">'Общий (2)'!$A$1:$DV$55</definedName>
  </definedNames>
  <calcPr calcId="145621"/>
</workbook>
</file>

<file path=xl/calcChain.xml><?xml version="1.0" encoding="utf-8"?>
<calcChain xmlns="http://schemas.openxmlformats.org/spreadsheetml/2006/main">
  <c r="CD29" i="1" l="1"/>
  <c r="J3" i="1" l="1"/>
  <c r="H3" i="1" s="1"/>
  <c r="R3" i="1"/>
  <c r="U3" i="1"/>
  <c r="S3" i="1" s="1"/>
  <c r="V3" i="1"/>
  <c r="Y3" i="1"/>
  <c r="W3" i="1" s="1"/>
  <c r="Z3" i="1"/>
  <c r="AC3" i="1"/>
  <c r="AA3" i="1" s="1"/>
  <c r="AD3" i="1"/>
  <c r="AF3" i="1"/>
  <c r="AG3" i="1" s="1"/>
  <c r="AE3" i="1" s="1"/>
  <c r="AH3" i="1"/>
  <c r="AJ3" i="1"/>
  <c r="AK3" i="1" s="1"/>
  <c r="AI3" i="1" s="1"/>
  <c r="AL3" i="1"/>
  <c r="AM3" i="1" s="1"/>
  <c r="AN3" i="1"/>
  <c r="AP3" i="1"/>
  <c r="AQ3" i="1" s="1"/>
  <c r="AR3" i="1"/>
  <c r="AS3" i="1"/>
  <c r="AT3" i="1"/>
  <c r="AV3" i="1"/>
  <c r="AW3" i="1" s="1"/>
  <c r="AU3" i="1" s="1"/>
  <c r="AX3" i="1"/>
  <c r="AZ3" i="1"/>
  <c r="BA3" i="1" s="1"/>
  <c r="AY3" i="1" s="1"/>
  <c r="BB3" i="1"/>
  <c r="BE3" i="1"/>
  <c r="BC3" i="1" s="1"/>
  <c r="BF3" i="1"/>
  <c r="BI3" i="1"/>
  <c r="BG3" i="1" s="1"/>
  <c r="BJ3" i="1"/>
  <c r="BL3" i="1"/>
  <c r="BM3" i="1" s="1"/>
  <c r="BK3" i="1" s="1"/>
  <c r="BN3" i="1"/>
  <c r="BQ3" i="1"/>
  <c r="BO3" i="1" s="1"/>
  <c r="BR3" i="1"/>
  <c r="BT3" i="1"/>
  <c r="BU3" i="1" s="1"/>
  <c r="BS3" i="1" s="1"/>
  <c r="BV3" i="1"/>
  <c r="BY3" i="1"/>
  <c r="BW3" i="1" s="1"/>
  <c r="BZ3" i="1"/>
  <c r="CB3" i="1"/>
  <c r="CC3" i="1" s="1"/>
  <c r="CA3" i="1" s="1"/>
  <c r="CD3" i="1"/>
  <c r="CE3" i="1" s="1"/>
  <c r="CF3" i="1"/>
  <c r="CH3" i="1"/>
  <c r="CK3" i="1"/>
  <c r="CI3" i="1" s="1"/>
  <c r="CL3" i="1"/>
  <c r="CO3" i="1"/>
  <c r="CM3" i="1" s="1"/>
  <c r="CP3" i="1"/>
  <c r="CR3" i="1"/>
  <c r="CT3" i="1"/>
  <c r="CV3" i="1"/>
  <c r="CX3" i="1"/>
  <c r="CZ3" i="1"/>
  <c r="DD3" i="1"/>
  <c r="DF3" i="1"/>
  <c r="DL3" i="1"/>
  <c r="DN3" i="1"/>
  <c r="DR3" i="1"/>
  <c r="DS3" i="1"/>
  <c r="J4" i="1"/>
  <c r="H4" i="1" s="1"/>
  <c r="R4" i="1"/>
  <c r="U4" i="1"/>
  <c r="S4" i="1" s="1"/>
  <c r="V4" i="1"/>
  <c r="Y4" i="1"/>
  <c r="W4" i="1" s="1"/>
  <c r="Z4" i="1"/>
  <c r="AC4" i="1"/>
  <c r="AA4" i="1" s="1"/>
  <c r="AD4" i="1"/>
  <c r="AF4" i="1"/>
  <c r="AG4" i="1" s="1"/>
  <c r="AE4" i="1" s="1"/>
  <c r="AH4" i="1"/>
  <c r="AJ4" i="1"/>
  <c r="AK4" i="1" s="1"/>
  <c r="AI4" i="1" s="1"/>
  <c r="AL4" i="1"/>
  <c r="AM4" i="1" s="1"/>
  <c r="AN4" i="1"/>
  <c r="AP4" i="1"/>
  <c r="AQ4" i="1" s="1"/>
  <c r="AR4" i="1"/>
  <c r="AS4" i="1"/>
  <c r="AT4" i="1"/>
  <c r="AV4" i="1"/>
  <c r="AW4" i="1" s="1"/>
  <c r="AU4" i="1" s="1"/>
  <c r="AX4" i="1"/>
  <c r="AZ4" i="1"/>
  <c r="BA4" i="1" s="1"/>
  <c r="AY4" i="1" s="1"/>
  <c r="BB4" i="1"/>
  <c r="BE4" i="1"/>
  <c r="BC4" i="1" s="1"/>
  <c r="BF4" i="1"/>
  <c r="BI4" i="1"/>
  <c r="BG4" i="1" s="1"/>
  <c r="BJ4" i="1"/>
  <c r="BL4" i="1"/>
  <c r="BM4" i="1" s="1"/>
  <c r="BK4" i="1" s="1"/>
  <c r="BN4" i="1"/>
  <c r="BQ4" i="1"/>
  <c r="BO4" i="1" s="1"/>
  <c r="BR4" i="1"/>
  <c r="BT4" i="1"/>
  <c r="BU4" i="1" s="1"/>
  <c r="BS4" i="1" s="1"/>
  <c r="BV4" i="1"/>
  <c r="BY4" i="1"/>
  <c r="BW4" i="1" s="1"/>
  <c r="BZ4" i="1"/>
  <c r="CB4" i="1"/>
  <c r="CC4" i="1" s="1"/>
  <c r="CA4" i="1" s="1"/>
  <c r="CD4" i="1"/>
  <c r="CE4" i="1" s="1"/>
  <c r="CF4" i="1"/>
  <c r="CH4" i="1"/>
  <c r="CK4" i="1"/>
  <c r="CI4" i="1" s="1"/>
  <c r="CL4" i="1"/>
  <c r="CO4" i="1"/>
  <c r="CM4" i="1" s="1"/>
  <c r="CP4" i="1"/>
  <c r="CR4" i="1"/>
  <c r="CT4" i="1"/>
  <c r="CV4" i="1"/>
  <c r="CX4" i="1"/>
  <c r="CZ4" i="1"/>
  <c r="DD4" i="1"/>
  <c r="DF4" i="1"/>
  <c r="DL4" i="1"/>
  <c r="DN4" i="1"/>
  <c r="DR4" i="1"/>
  <c r="DS4" i="1"/>
  <c r="J5" i="1"/>
  <c r="H5" i="1" s="1"/>
  <c r="R5" i="1"/>
  <c r="U5" i="1"/>
  <c r="S5" i="1" s="1"/>
  <c r="V5" i="1"/>
  <c r="Y5" i="1"/>
  <c r="W5" i="1" s="1"/>
  <c r="Z5" i="1"/>
  <c r="AC5" i="1"/>
  <c r="AA5" i="1" s="1"/>
  <c r="AD5" i="1"/>
  <c r="AF5" i="1"/>
  <c r="AG5" i="1" s="1"/>
  <c r="AE5" i="1" s="1"/>
  <c r="AH5" i="1"/>
  <c r="AJ5" i="1"/>
  <c r="AK5" i="1" s="1"/>
  <c r="AI5" i="1" s="1"/>
  <c r="AL5" i="1"/>
  <c r="AM5" i="1" s="1"/>
  <c r="AN5" i="1"/>
  <c r="AP5" i="1"/>
  <c r="AQ5" i="1" s="1"/>
  <c r="AR5" i="1"/>
  <c r="AS5" i="1"/>
  <c r="AT5" i="1"/>
  <c r="AV5" i="1"/>
  <c r="AW5" i="1" s="1"/>
  <c r="AU5" i="1" s="1"/>
  <c r="AX5" i="1"/>
  <c r="AZ5" i="1"/>
  <c r="BA5" i="1" s="1"/>
  <c r="AY5" i="1" s="1"/>
  <c r="BB5" i="1"/>
  <c r="BE5" i="1"/>
  <c r="BC5" i="1" s="1"/>
  <c r="BF5" i="1"/>
  <c r="BI5" i="1"/>
  <c r="BG5" i="1" s="1"/>
  <c r="BJ5" i="1"/>
  <c r="BL5" i="1"/>
  <c r="BM5" i="1" s="1"/>
  <c r="BK5" i="1" s="1"/>
  <c r="BN5" i="1"/>
  <c r="BQ5" i="1"/>
  <c r="BO5" i="1" s="1"/>
  <c r="BR5" i="1"/>
  <c r="BT5" i="1"/>
  <c r="BU5" i="1" s="1"/>
  <c r="BS5" i="1" s="1"/>
  <c r="BV5" i="1"/>
  <c r="BY5" i="1"/>
  <c r="BW5" i="1" s="1"/>
  <c r="BZ5" i="1"/>
  <c r="CB5" i="1"/>
  <c r="CC5" i="1" s="1"/>
  <c r="CA5" i="1" s="1"/>
  <c r="CD5" i="1"/>
  <c r="CE5" i="1" s="1"/>
  <c r="CF5" i="1"/>
  <c r="CH5" i="1"/>
  <c r="CK5" i="1"/>
  <c r="CI5" i="1" s="1"/>
  <c r="CL5" i="1"/>
  <c r="CO5" i="1"/>
  <c r="CM5" i="1" s="1"/>
  <c r="CP5" i="1"/>
  <c r="CR5" i="1"/>
  <c r="CT5" i="1"/>
  <c r="CV5" i="1"/>
  <c r="CX5" i="1"/>
  <c r="CZ5" i="1"/>
  <c r="DD5" i="1"/>
  <c r="DF5" i="1"/>
  <c r="DL5" i="1"/>
  <c r="DN5" i="1"/>
  <c r="DR5" i="1"/>
  <c r="DS5" i="1"/>
  <c r="J6" i="1"/>
  <c r="H6" i="1" s="1"/>
  <c r="R6" i="1"/>
  <c r="U6" i="1"/>
  <c r="S6" i="1" s="1"/>
  <c r="V6" i="1"/>
  <c r="Y6" i="1"/>
  <c r="W6" i="1" s="1"/>
  <c r="Z6" i="1"/>
  <c r="AC6" i="1"/>
  <c r="AA6" i="1" s="1"/>
  <c r="AD6" i="1"/>
  <c r="AF6" i="1"/>
  <c r="AG6" i="1" s="1"/>
  <c r="AE6" i="1" s="1"/>
  <c r="AH6" i="1"/>
  <c r="AJ6" i="1"/>
  <c r="AK6" i="1" s="1"/>
  <c r="AI6" i="1" s="1"/>
  <c r="AL6" i="1"/>
  <c r="AM6" i="1" s="1"/>
  <c r="AN6" i="1"/>
  <c r="AP6" i="1"/>
  <c r="AQ6" i="1" s="1"/>
  <c r="AR6" i="1"/>
  <c r="AS6" i="1"/>
  <c r="AT6" i="1"/>
  <c r="AV6" i="1"/>
  <c r="AW6" i="1" s="1"/>
  <c r="AU6" i="1" s="1"/>
  <c r="AX6" i="1"/>
  <c r="AZ6" i="1"/>
  <c r="BA6" i="1" s="1"/>
  <c r="AY6" i="1" s="1"/>
  <c r="BB6" i="1"/>
  <c r="BE6" i="1"/>
  <c r="BC6" i="1" s="1"/>
  <c r="BF6" i="1"/>
  <c r="BI6" i="1"/>
  <c r="BG6" i="1" s="1"/>
  <c r="BJ6" i="1"/>
  <c r="BL6" i="1"/>
  <c r="BM6" i="1" s="1"/>
  <c r="BK6" i="1" s="1"/>
  <c r="BN6" i="1"/>
  <c r="BQ6" i="1"/>
  <c r="BO6" i="1" s="1"/>
  <c r="BR6" i="1"/>
  <c r="BT6" i="1"/>
  <c r="BU6" i="1" s="1"/>
  <c r="BS6" i="1" s="1"/>
  <c r="BV6" i="1"/>
  <c r="BY6" i="1"/>
  <c r="BW6" i="1" s="1"/>
  <c r="BZ6" i="1"/>
  <c r="CB6" i="1"/>
  <c r="CC6" i="1" s="1"/>
  <c r="CA6" i="1" s="1"/>
  <c r="CD6" i="1"/>
  <c r="CE6" i="1" s="1"/>
  <c r="CF6" i="1"/>
  <c r="CH6" i="1"/>
  <c r="CK6" i="1"/>
  <c r="CI6" i="1" s="1"/>
  <c r="CL6" i="1"/>
  <c r="CO6" i="1"/>
  <c r="CM6" i="1" s="1"/>
  <c r="CP6" i="1"/>
  <c r="CR6" i="1"/>
  <c r="CT6" i="1"/>
  <c r="CV6" i="1"/>
  <c r="CX6" i="1"/>
  <c r="CZ6" i="1"/>
  <c r="DD6" i="1"/>
  <c r="DF6" i="1"/>
  <c r="DL6" i="1"/>
  <c r="DN6" i="1"/>
  <c r="DR6" i="1"/>
  <c r="DS6" i="1"/>
  <c r="J7" i="1"/>
  <c r="H7" i="1" s="1"/>
  <c r="R7" i="1"/>
  <c r="U7" i="1"/>
  <c r="S7" i="1" s="1"/>
  <c r="V7" i="1"/>
  <c r="Y7" i="1"/>
  <c r="W7" i="1" s="1"/>
  <c r="Z7" i="1"/>
  <c r="AC7" i="1"/>
  <c r="AA7" i="1" s="1"/>
  <c r="AD7" i="1"/>
  <c r="AF7" i="1"/>
  <c r="AG7" i="1" s="1"/>
  <c r="AE7" i="1" s="1"/>
  <c r="AH7" i="1"/>
  <c r="AJ7" i="1"/>
  <c r="AK7" i="1" s="1"/>
  <c r="AI7" i="1" s="1"/>
  <c r="AL7" i="1"/>
  <c r="AM7" i="1" s="1"/>
  <c r="AN7" i="1"/>
  <c r="AP7" i="1"/>
  <c r="AQ7" i="1" s="1"/>
  <c r="AR7" i="1"/>
  <c r="AS7" i="1"/>
  <c r="AT7" i="1"/>
  <c r="AV7" i="1"/>
  <c r="AW7" i="1" s="1"/>
  <c r="AU7" i="1" s="1"/>
  <c r="AX7" i="1"/>
  <c r="AZ7" i="1"/>
  <c r="BA7" i="1" s="1"/>
  <c r="AY7" i="1" s="1"/>
  <c r="BB7" i="1"/>
  <c r="BE7" i="1"/>
  <c r="BC7" i="1" s="1"/>
  <c r="BF7" i="1"/>
  <c r="BI7" i="1"/>
  <c r="BG7" i="1" s="1"/>
  <c r="BJ7" i="1"/>
  <c r="BL7" i="1"/>
  <c r="BM7" i="1" s="1"/>
  <c r="BK7" i="1" s="1"/>
  <c r="BN7" i="1"/>
  <c r="BQ7" i="1"/>
  <c r="BO7" i="1" s="1"/>
  <c r="BR7" i="1"/>
  <c r="BT7" i="1"/>
  <c r="BU7" i="1" s="1"/>
  <c r="BS7" i="1" s="1"/>
  <c r="BV7" i="1"/>
  <c r="BY7" i="1"/>
  <c r="BW7" i="1" s="1"/>
  <c r="BZ7" i="1"/>
  <c r="CB7" i="1"/>
  <c r="CC7" i="1" s="1"/>
  <c r="CA7" i="1" s="1"/>
  <c r="CD7" i="1"/>
  <c r="CE7" i="1" s="1"/>
  <c r="CF7" i="1"/>
  <c r="CH7" i="1"/>
  <c r="CK7" i="1"/>
  <c r="CI7" i="1" s="1"/>
  <c r="CL7" i="1"/>
  <c r="CO7" i="1"/>
  <c r="CM7" i="1" s="1"/>
  <c r="CP7" i="1"/>
  <c r="CR7" i="1"/>
  <c r="CT7" i="1"/>
  <c r="CV7" i="1"/>
  <c r="CX7" i="1"/>
  <c r="CZ7" i="1"/>
  <c r="DD7" i="1"/>
  <c r="DF7" i="1"/>
  <c r="DL7" i="1"/>
  <c r="DN7" i="1"/>
  <c r="DR7" i="1"/>
  <c r="DS7" i="1"/>
  <c r="J8" i="1"/>
  <c r="H8" i="1" s="1"/>
  <c r="R8" i="1"/>
  <c r="U8" i="1"/>
  <c r="S8" i="1" s="1"/>
  <c r="V8" i="1"/>
  <c r="Y8" i="1"/>
  <c r="W8" i="1" s="1"/>
  <c r="Z8" i="1"/>
  <c r="AC8" i="1"/>
  <c r="AA8" i="1" s="1"/>
  <c r="AD8" i="1"/>
  <c r="AF8" i="1"/>
  <c r="AG8" i="1" s="1"/>
  <c r="AE8" i="1" s="1"/>
  <c r="AH8" i="1"/>
  <c r="AJ8" i="1"/>
  <c r="AK8" i="1" s="1"/>
  <c r="AI8" i="1" s="1"/>
  <c r="AL8" i="1"/>
  <c r="AM8" i="1" s="1"/>
  <c r="AN8" i="1"/>
  <c r="AP8" i="1"/>
  <c r="AQ8" i="1" s="1"/>
  <c r="AR8" i="1"/>
  <c r="AS8" i="1"/>
  <c r="AT8" i="1"/>
  <c r="AV8" i="1"/>
  <c r="AW8" i="1" s="1"/>
  <c r="AU8" i="1" s="1"/>
  <c r="AX8" i="1"/>
  <c r="AZ8" i="1"/>
  <c r="BA8" i="1" s="1"/>
  <c r="AY8" i="1" s="1"/>
  <c r="BB8" i="1"/>
  <c r="BE8" i="1"/>
  <c r="BC8" i="1" s="1"/>
  <c r="BF8" i="1"/>
  <c r="BI8" i="1"/>
  <c r="BG8" i="1" s="1"/>
  <c r="BJ8" i="1"/>
  <c r="BL8" i="1"/>
  <c r="BM8" i="1" s="1"/>
  <c r="BK8" i="1" s="1"/>
  <c r="BN8" i="1"/>
  <c r="BQ8" i="1"/>
  <c r="BO8" i="1" s="1"/>
  <c r="BR8" i="1"/>
  <c r="BT8" i="1"/>
  <c r="BU8" i="1" s="1"/>
  <c r="BS8" i="1" s="1"/>
  <c r="BV8" i="1"/>
  <c r="BY8" i="1"/>
  <c r="BW8" i="1" s="1"/>
  <c r="BZ8" i="1"/>
  <c r="CB8" i="1"/>
  <c r="CC8" i="1" s="1"/>
  <c r="CA8" i="1" s="1"/>
  <c r="CD8" i="1"/>
  <c r="CE8" i="1" s="1"/>
  <c r="CF8" i="1"/>
  <c r="CH8" i="1"/>
  <c r="CK8" i="1"/>
  <c r="CI8" i="1" s="1"/>
  <c r="CL8" i="1"/>
  <c r="CO8" i="1"/>
  <c r="CM8" i="1" s="1"/>
  <c r="CP8" i="1"/>
  <c r="CR8" i="1"/>
  <c r="CT8" i="1"/>
  <c r="CV8" i="1"/>
  <c r="CX8" i="1"/>
  <c r="CZ8" i="1"/>
  <c r="DD8" i="1"/>
  <c r="DF8" i="1"/>
  <c r="DL8" i="1"/>
  <c r="DN8" i="1"/>
  <c r="DR8" i="1"/>
  <c r="DS8" i="1"/>
  <c r="J9" i="1"/>
  <c r="H9" i="1" s="1"/>
  <c r="R9" i="1"/>
  <c r="U9" i="1"/>
  <c r="S9" i="1" s="1"/>
  <c r="V9" i="1"/>
  <c r="Y9" i="1"/>
  <c r="W9" i="1" s="1"/>
  <c r="Z9" i="1"/>
  <c r="AC9" i="1"/>
  <c r="AA9" i="1" s="1"/>
  <c r="AD9" i="1"/>
  <c r="AF9" i="1"/>
  <c r="AG9" i="1" s="1"/>
  <c r="AE9" i="1" s="1"/>
  <c r="AH9" i="1"/>
  <c r="AJ9" i="1"/>
  <c r="AK9" i="1" s="1"/>
  <c r="AI9" i="1" s="1"/>
  <c r="AL9" i="1"/>
  <c r="AM9" i="1" s="1"/>
  <c r="AN9" i="1"/>
  <c r="AP9" i="1"/>
  <c r="AQ9" i="1" s="1"/>
  <c r="AR9" i="1"/>
  <c r="AS9" i="1"/>
  <c r="AT9" i="1"/>
  <c r="AV9" i="1"/>
  <c r="AW9" i="1" s="1"/>
  <c r="AU9" i="1" s="1"/>
  <c r="AX9" i="1"/>
  <c r="AZ9" i="1"/>
  <c r="BA9" i="1" s="1"/>
  <c r="AY9" i="1" s="1"/>
  <c r="BB9" i="1"/>
  <c r="BE9" i="1"/>
  <c r="BC9" i="1" s="1"/>
  <c r="BF9" i="1"/>
  <c r="BI9" i="1"/>
  <c r="BG9" i="1" s="1"/>
  <c r="BJ9" i="1"/>
  <c r="BL9" i="1"/>
  <c r="BM9" i="1" s="1"/>
  <c r="BK9" i="1" s="1"/>
  <c r="BN9" i="1"/>
  <c r="BQ9" i="1"/>
  <c r="BO9" i="1" s="1"/>
  <c r="BR9" i="1"/>
  <c r="BT9" i="1"/>
  <c r="BU9" i="1" s="1"/>
  <c r="BS9" i="1" s="1"/>
  <c r="BV9" i="1"/>
  <c r="BY9" i="1"/>
  <c r="BW9" i="1" s="1"/>
  <c r="BZ9" i="1"/>
  <c r="CB9" i="1"/>
  <c r="CC9" i="1" s="1"/>
  <c r="CA9" i="1" s="1"/>
  <c r="CD9" i="1"/>
  <c r="CE9" i="1" s="1"/>
  <c r="CF9" i="1"/>
  <c r="CH9" i="1"/>
  <c r="CK9" i="1"/>
  <c r="CI9" i="1" s="1"/>
  <c r="CL9" i="1"/>
  <c r="CO9" i="1"/>
  <c r="CM9" i="1" s="1"/>
  <c r="CP9" i="1"/>
  <c r="CR9" i="1"/>
  <c r="CT9" i="1"/>
  <c r="CV9" i="1"/>
  <c r="CX9" i="1"/>
  <c r="CZ9" i="1"/>
  <c r="DD9" i="1"/>
  <c r="DF9" i="1"/>
  <c r="DL9" i="1"/>
  <c r="DN9" i="1"/>
  <c r="DR9" i="1"/>
  <c r="DS9" i="1"/>
  <c r="J10" i="1"/>
  <c r="H10" i="1" s="1"/>
  <c r="R10" i="1"/>
  <c r="U10" i="1"/>
  <c r="S10" i="1" s="1"/>
  <c r="V10" i="1"/>
  <c r="Y10" i="1"/>
  <c r="W10" i="1" s="1"/>
  <c r="Z10" i="1"/>
  <c r="AC10" i="1"/>
  <c r="AA10" i="1" s="1"/>
  <c r="AD10" i="1"/>
  <c r="AF10" i="1"/>
  <c r="AG10" i="1" s="1"/>
  <c r="AE10" i="1" s="1"/>
  <c r="AH10" i="1"/>
  <c r="AJ10" i="1"/>
  <c r="AK10" i="1" s="1"/>
  <c r="AI10" i="1" s="1"/>
  <c r="AL10" i="1"/>
  <c r="AM10" i="1" s="1"/>
  <c r="AN10" i="1"/>
  <c r="AP10" i="1"/>
  <c r="AQ10" i="1" s="1"/>
  <c r="AR10" i="1"/>
  <c r="AS10" i="1"/>
  <c r="AT10" i="1"/>
  <c r="AV10" i="1"/>
  <c r="AW10" i="1" s="1"/>
  <c r="AU10" i="1" s="1"/>
  <c r="AX10" i="1"/>
  <c r="AZ10" i="1"/>
  <c r="BA10" i="1" s="1"/>
  <c r="AY10" i="1" s="1"/>
  <c r="BB10" i="1"/>
  <c r="BE10" i="1"/>
  <c r="BC10" i="1" s="1"/>
  <c r="BF10" i="1"/>
  <c r="BI10" i="1"/>
  <c r="BG10" i="1" s="1"/>
  <c r="BJ10" i="1"/>
  <c r="BL10" i="1"/>
  <c r="BM10" i="1" s="1"/>
  <c r="BK10" i="1" s="1"/>
  <c r="BN10" i="1"/>
  <c r="BQ10" i="1"/>
  <c r="BO10" i="1" s="1"/>
  <c r="BR10" i="1"/>
  <c r="BT10" i="1"/>
  <c r="BU10" i="1" s="1"/>
  <c r="BS10" i="1" s="1"/>
  <c r="BV10" i="1"/>
  <c r="BY10" i="1"/>
  <c r="BW10" i="1" s="1"/>
  <c r="BZ10" i="1"/>
  <c r="CB10" i="1"/>
  <c r="CC10" i="1" s="1"/>
  <c r="CA10" i="1" s="1"/>
  <c r="CD10" i="1"/>
  <c r="CE10" i="1" s="1"/>
  <c r="CF10" i="1"/>
  <c r="CH10" i="1"/>
  <c r="CK10" i="1"/>
  <c r="CI10" i="1" s="1"/>
  <c r="CL10" i="1"/>
  <c r="CO10" i="1"/>
  <c r="CM10" i="1" s="1"/>
  <c r="CP10" i="1"/>
  <c r="CR10" i="1"/>
  <c r="CT10" i="1"/>
  <c r="CV10" i="1"/>
  <c r="CX10" i="1"/>
  <c r="CZ10" i="1"/>
  <c r="DD10" i="1"/>
  <c r="DF10" i="1"/>
  <c r="DL10" i="1"/>
  <c r="DN10" i="1"/>
  <c r="DR10" i="1"/>
  <c r="DS10" i="1"/>
  <c r="J11" i="1"/>
  <c r="H11" i="1" s="1"/>
  <c r="R11" i="1"/>
  <c r="U11" i="1"/>
  <c r="S11" i="1" s="1"/>
  <c r="V11" i="1"/>
  <c r="Y11" i="1"/>
  <c r="W11" i="1" s="1"/>
  <c r="Z11" i="1"/>
  <c r="AC11" i="1"/>
  <c r="AA11" i="1" s="1"/>
  <c r="AD11" i="1"/>
  <c r="AF11" i="1"/>
  <c r="AG11" i="1" s="1"/>
  <c r="AE11" i="1" s="1"/>
  <c r="AH11" i="1"/>
  <c r="AJ11" i="1"/>
  <c r="AK11" i="1" s="1"/>
  <c r="AI11" i="1" s="1"/>
  <c r="AL11" i="1"/>
  <c r="AM11" i="1" s="1"/>
  <c r="AN11" i="1"/>
  <c r="AP11" i="1"/>
  <c r="AQ11" i="1" s="1"/>
  <c r="AR11" i="1"/>
  <c r="AS11" i="1"/>
  <c r="AT11" i="1"/>
  <c r="AV11" i="1"/>
  <c r="AW11" i="1" s="1"/>
  <c r="AU11" i="1" s="1"/>
  <c r="AX11" i="1"/>
  <c r="AZ11" i="1"/>
  <c r="BA11" i="1" s="1"/>
  <c r="AY11" i="1" s="1"/>
  <c r="BB11" i="1"/>
  <c r="BE11" i="1"/>
  <c r="BC11" i="1" s="1"/>
  <c r="BF11" i="1"/>
  <c r="BI11" i="1"/>
  <c r="BG11" i="1" s="1"/>
  <c r="BJ11" i="1"/>
  <c r="BL11" i="1"/>
  <c r="BM11" i="1" s="1"/>
  <c r="BK11" i="1" s="1"/>
  <c r="BN11" i="1"/>
  <c r="BQ11" i="1"/>
  <c r="BO11" i="1" s="1"/>
  <c r="BR11" i="1"/>
  <c r="BT11" i="1"/>
  <c r="BU11" i="1" s="1"/>
  <c r="BS11" i="1" s="1"/>
  <c r="BV11" i="1"/>
  <c r="BY11" i="1"/>
  <c r="BW11" i="1" s="1"/>
  <c r="BZ11" i="1"/>
  <c r="CB11" i="1"/>
  <c r="CC11" i="1" s="1"/>
  <c r="CA11" i="1" s="1"/>
  <c r="CD11" i="1"/>
  <c r="CE11" i="1" s="1"/>
  <c r="CF11" i="1"/>
  <c r="CH11" i="1"/>
  <c r="CK11" i="1"/>
  <c r="CI11" i="1" s="1"/>
  <c r="CL11" i="1"/>
  <c r="CO11" i="1"/>
  <c r="CM11" i="1" s="1"/>
  <c r="CP11" i="1"/>
  <c r="CR11" i="1"/>
  <c r="CT11" i="1"/>
  <c r="CV11" i="1"/>
  <c r="CX11" i="1"/>
  <c r="CZ11" i="1"/>
  <c r="DD11" i="1"/>
  <c r="DF11" i="1"/>
  <c r="DL11" i="1"/>
  <c r="DN11" i="1"/>
  <c r="DR11" i="1"/>
  <c r="DS11" i="1"/>
  <c r="J12" i="1"/>
  <c r="H12" i="1" s="1"/>
  <c r="R12" i="1"/>
  <c r="U12" i="1"/>
  <c r="S12" i="1" s="1"/>
  <c r="V12" i="1"/>
  <c r="Y12" i="1"/>
  <c r="W12" i="1" s="1"/>
  <c r="Z12" i="1"/>
  <c r="AC12" i="1"/>
  <c r="AA12" i="1" s="1"/>
  <c r="AD12" i="1"/>
  <c r="AF12" i="1"/>
  <c r="AG12" i="1" s="1"/>
  <c r="AE12" i="1" s="1"/>
  <c r="AH12" i="1"/>
  <c r="AJ12" i="1"/>
  <c r="AK12" i="1" s="1"/>
  <c r="AI12" i="1" s="1"/>
  <c r="AL12" i="1"/>
  <c r="AM12" i="1" s="1"/>
  <c r="AN12" i="1"/>
  <c r="AP12" i="1"/>
  <c r="AQ12" i="1" s="1"/>
  <c r="AR12" i="1"/>
  <c r="AS12" i="1"/>
  <c r="AT12" i="1"/>
  <c r="AV12" i="1"/>
  <c r="AW12" i="1" s="1"/>
  <c r="AU12" i="1" s="1"/>
  <c r="AX12" i="1"/>
  <c r="AZ12" i="1"/>
  <c r="BA12" i="1" s="1"/>
  <c r="AY12" i="1" s="1"/>
  <c r="BB12" i="1"/>
  <c r="BE12" i="1"/>
  <c r="BC12" i="1" s="1"/>
  <c r="BF12" i="1"/>
  <c r="BI12" i="1"/>
  <c r="BG12" i="1" s="1"/>
  <c r="BJ12" i="1"/>
  <c r="BL12" i="1"/>
  <c r="BM12" i="1" s="1"/>
  <c r="BK12" i="1" s="1"/>
  <c r="BN12" i="1"/>
  <c r="BQ12" i="1"/>
  <c r="BO12" i="1" s="1"/>
  <c r="BR12" i="1"/>
  <c r="BT12" i="1"/>
  <c r="BU12" i="1" s="1"/>
  <c r="BS12" i="1" s="1"/>
  <c r="BV12" i="1"/>
  <c r="BY12" i="1"/>
  <c r="BW12" i="1" s="1"/>
  <c r="BZ12" i="1"/>
  <c r="CB12" i="1"/>
  <c r="CC12" i="1" s="1"/>
  <c r="CA12" i="1" s="1"/>
  <c r="CD12" i="1"/>
  <c r="CE12" i="1" s="1"/>
  <c r="CF12" i="1"/>
  <c r="CH12" i="1"/>
  <c r="CK12" i="1"/>
  <c r="CI12" i="1" s="1"/>
  <c r="CL12" i="1"/>
  <c r="CO12" i="1"/>
  <c r="CM12" i="1" s="1"/>
  <c r="CP12" i="1"/>
  <c r="CR12" i="1"/>
  <c r="CT12" i="1"/>
  <c r="CV12" i="1"/>
  <c r="CX12" i="1"/>
  <c r="CZ12" i="1"/>
  <c r="DD12" i="1"/>
  <c r="DF12" i="1"/>
  <c r="DL12" i="1"/>
  <c r="DN12" i="1"/>
  <c r="DR12" i="1"/>
  <c r="DS12" i="1"/>
  <c r="J13" i="1"/>
  <c r="H13" i="1" s="1"/>
  <c r="R13" i="1"/>
  <c r="U13" i="1"/>
  <c r="S13" i="1" s="1"/>
  <c r="V13" i="1"/>
  <c r="Y13" i="1"/>
  <c r="W13" i="1" s="1"/>
  <c r="Z13" i="1"/>
  <c r="AC13" i="1"/>
  <c r="AA13" i="1" s="1"/>
  <c r="AD13" i="1"/>
  <c r="AF13" i="1"/>
  <c r="AG13" i="1" s="1"/>
  <c r="AE13" i="1" s="1"/>
  <c r="AH13" i="1"/>
  <c r="AJ13" i="1"/>
  <c r="AK13" i="1" s="1"/>
  <c r="AI13" i="1" s="1"/>
  <c r="AL13" i="1"/>
  <c r="AM13" i="1" s="1"/>
  <c r="AN13" i="1"/>
  <c r="AP13" i="1"/>
  <c r="AQ13" i="1" s="1"/>
  <c r="AR13" i="1"/>
  <c r="AS13" i="1"/>
  <c r="AT13" i="1"/>
  <c r="AV13" i="1"/>
  <c r="AW13" i="1" s="1"/>
  <c r="AU13" i="1" s="1"/>
  <c r="AX13" i="1"/>
  <c r="AZ13" i="1"/>
  <c r="BA13" i="1" s="1"/>
  <c r="AY13" i="1" s="1"/>
  <c r="BB13" i="1"/>
  <c r="BE13" i="1"/>
  <c r="BC13" i="1" s="1"/>
  <c r="BF13" i="1"/>
  <c r="BI13" i="1"/>
  <c r="BG13" i="1" s="1"/>
  <c r="BJ13" i="1"/>
  <c r="BL13" i="1"/>
  <c r="BM13" i="1" s="1"/>
  <c r="BK13" i="1" s="1"/>
  <c r="BN13" i="1"/>
  <c r="BQ13" i="1"/>
  <c r="BO13" i="1" s="1"/>
  <c r="BR13" i="1"/>
  <c r="BT13" i="1"/>
  <c r="BU13" i="1" s="1"/>
  <c r="BS13" i="1" s="1"/>
  <c r="BV13" i="1"/>
  <c r="BY13" i="1"/>
  <c r="BW13" i="1" s="1"/>
  <c r="BZ13" i="1"/>
  <c r="CB13" i="1"/>
  <c r="CC13" i="1" s="1"/>
  <c r="CA13" i="1" s="1"/>
  <c r="CD13" i="1"/>
  <c r="CE13" i="1" s="1"/>
  <c r="CF13" i="1"/>
  <c r="CH13" i="1"/>
  <c r="CK13" i="1"/>
  <c r="CI13" i="1" s="1"/>
  <c r="CL13" i="1"/>
  <c r="CO13" i="1"/>
  <c r="CM13" i="1" s="1"/>
  <c r="CP13" i="1"/>
  <c r="CR13" i="1"/>
  <c r="CT13" i="1"/>
  <c r="CV13" i="1"/>
  <c r="CX13" i="1"/>
  <c r="CZ13" i="1"/>
  <c r="DD13" i="1"/>
  <c r="DF13" i="1"/>
  <c r="DL13" i="1"/>
  <c r="DN13" i="1"/>
  <c r="DR13" i="1"/>
  <c r="DS13" i="1"/>
  <c r="J14" i="1"/>
  <c r="H14" i="1" s="1"/>
  <c r="R14" i="1"/>
  <c r="U14" i="1"/>
  <c r="S14" i="1" s="1"/>
  <c r="V14" i="1"/>
  <c r="Y14" i="1"/>
  <c r="W14" i="1" s="1"/>
  <c r="Z14" i="1"/>
  <c r="AC14" i="1"/>
  <c r="AA14" i="1" s="1"/>
  <c r="AD14" i="1"/>
  <c r="AF14" i="1"/>
  <c r="AG14" i="1" s="1"/>
  <c r="AE14" i="1" s="1"/>
  <c r="AH14" i="1"/>
  <c r="AJ14" i="1"/>
  <c r="AK14" i="1" s="1"/>
  <c r="AI14" i="1" s="1"/>
  <c r="AL14" i="1"/>
  <c r="AM14" i="1" s="1"/>
  <c r="AN14" i="1"/>
  <c r="AP14" i="1"/>
  <c r="AQ14" i="1" s="1"/>
  <c r="AR14" i="1"/>
  <c r="AS14" i="1"/>
  <c r="AT14" i="1"/>
  <c r="AV14" i="1"/>
  <c r="AW14" i="1" s="1"/>
  <c r="AU14" i="1" s="1"/>
  <c r="AX14" i="1"/>
  <c r="AZ14" i="1"/>
  <c r="BA14" i="1" s="1"/>
  <c r="AY14" i="1" s="1"/>
  <c r="BB14" i="1"/>
  <c r="BE14" i="1"/>
  <c r="BC14" i="1" s="1"/>
  <c r="BF14" i="1"/>
  <c r="BI14" i="1"/>
  <c r="BG14" i="1" s="1"/>
  <c r="BJ14" i="1"/>
  <c r="BL14" i="1"/>
  <c r="BM14" i="1" s="1"/>
  <c r="BK14" i="1" s="1"/>
  <c r="BN14" i="1"/>
  <c r="BQ14" i="1"/>
  <c r="BO14" i="1" s="1"/>
  <c r="BR14" i="1"/>
  <c r="BT14" i="1"/>
  <c r="BU14" i="1" s="1"/>
  <c r="BS14" i="1" s="1"/>
  <c r="BV14" i="1"/>
  <c r="BY14" i="1"/>
  <c r="BW14" i="1" s="1"/>
  <c r="BZ14" i="1"/>
  <c r="CB14" i="1"/>
  <c r="CC14" i="1" s="1"/>
  <c r="CA14" i="1" s="1"/>
  <c r="CD14" i="1"/>
  <c r="CE14" i="1" s="1"/>
  <c r="CF14" i="1"/>
  <c r="CH14" i="1"/>
  <c r="CK14" i="1"/>
  <c r="CI14" i="1" s="1"/>
  <c r="CL14" i="1"/>
  <c r="CO14" i="1"/>
  <c r="CM14" i="1" s="1"/>
  <c r="CP14" i="1"/>
  <c r="CR14" i="1"/>
  <c r="CT14" i="1"/>
  <c r="CV14" i="1"/>
  <c r="CX14" i="1"/>
  <c r="CZ14" i="1"/>
  <c r="DD14" i="1"/>
  <c r="DF14" i="1"/>
  <c r="DL14" i="1"/>
  <c r="DN14" i="1"/>
  <c r="DR14" i="1"/>
  <c r="DS14" i="1"/>
  <c r="J15" i="1"/>
  <c r="H15" i="1" s="1"/>
  <c r="R15" i="1"/>
  <c r="U15" i="1"/>
  <c r="S15" i="1" s="1"/>
  <c r="V15" i="1"/>
  <c r="Y15" i="1"/>
  <c r="W15" i="1" s="1"/>
  <c r="Z15" i="1"/>
  <c r="AC15" i="1"/>
  <c r="AA15" i="1" s="1"/>
  <c r="AD15" i="1"/>
  <c r="AF15" i="1"/>
  <c r="AG15" i="1" s="1"/>
  <c r="AE15" i="1" s="1"/>
  <c r="AH15" i="1"/>
  <c r="AJ15" i="1"/>
  <c r="AK15" i="1" s="1"/>
  <c r="AI15" i="1" s="1"/>
  <c r="AL15" i="1"/>
  <c r="AM15" i="1" s="1"/>
  <c r="AN15" i="1"/>
  <c r="AP15" i="1"/>
  <c r="AQ15" i="1" s="1"/>
  <c r="AR15" i="1"/>
  <c r="AS15" i="1"/>
  <c r="AT15" i="1"/>
  <c r="AV15" i="1"/>
  <c r="AW15" i="1" s="1"/>
  <c r="AU15" i="1" s="1"/>
  <c r="AX15" i="1"/>
  <c r="AZ15" i="1"/>
  <c r="BA15" i="1" s="1"/>
  <c r="AY15" i="1" s="1"/>
  <c r="BB15" i="1"/>
  <c r="BE15" i="1"/>
  <c r="BC15" i="1" s="1"/>
  <c r="BF15" i="1"/>
  <c r="BI15" i="1"/>
  <c r="BG15" i="1" s="1"/>
  <c r="BJ15" i="1"/>
  <c r="BL15" i="1"/>
  <c r="BM15" i="1" s="1"/>
  <c r="BK15" i="1" s="1"/>
  <c r="BN15" i="1"/>
  <c r="BQ15" i="1"/>
  <c r="BO15" i="1" s="1"/>
  <c r="BR15" i="1"/>
  <c r="BT15" i="1"/>
  <c r="BU15" i="1" s="1"/>
  <c r="BS15" i="1" s="1"/>
  <c r="BV15" i="1"/>
  <c r="BY15" i="1"/>
  <c r="BW15" i="1" s="1"/>
  <c r="BZ15" i="1"/>
  <c r="CB15" i="1"/>
  <c r="CC15" i="1" s="1"/>
  <c r="CA15" i="1" s="1"/>
  <c r="CD15" i="1"/>
  <c r="CE15" i="1" s="1"/>
  <c r="CF15" i="1"/>
  <c r="CH15" i="1"/>
  <c r="CK15" i="1"/>
  <c r="CI15" i="1" s="1"/>
  <c r="CL15" i="1"/>
  <c r="CO15" i="1"/>
  <c r="CM15" i="1" s="1"/>
  <c r="CP15" i="1"/>
  <c r="CR15" i="1"/>
  <c r="CT15" i="1"/>
  <c r="CV15" i="1"/>
  <c r="CX15" i="1"/>
  <c r="CZ15" i="1"/>
  <c r="DD15" i="1"/>
  <c r="DF15" i="1"/>
  <c r="DL15" i="1"/>
  <c r="DN15" i="1"/>
  <c r="DR15" i="1"/>
  <c r="DS15" i="1"/>
  <c r="J16" i="1"/>
  <c r="H16" i="1" s="1"/>
  <c r="R16" i="1"/>
  <c r="U16" i="1"/>
  <c r="S16" i="1" s="1"/>
  <c r="V16" i="1"/>
  <c r="Y16" i="1"/>
  <c r="W16" i="1" s="1"/>
  <c r="Z16" i="1"/>
  <c r="AC16" i="1"/>
  <c r="AA16" i="1" s="1"/>
  <c r="AD16" i="1"/>
  <c r="AF16" i="1"/>
  <c r="AG16" i="1" s="1"/>
  <c r="AE16" i="1" s="1"/>
  <c r="AH16" i="1"/>
  <c r="AJ16" i="1"/>
  <c r="AK16" i="1" s="1"/>
  <c r="AI16" i="1" s="1"/>
  <c r="AL16" i="1"/>
  <c r="AM16" i="1" s="1"/>
  <c r="AN16" i="1"/>
  <c r="AP16" i="1"/>
  <c r="AQ16" i="1" s="1"/>
  <c r="AR16" i="1"/>
  <c r="AS16" i="1"/>
  <c r="AT16" i="1"/>
  <c r="AV16" i="1"/>
  <c r="AW16" i="1" s="1"/>
  <c r="AU16" i="1" s="1"/>
  <c r="AX16" i="1"/>
  <c r="AZ16" i="1"/>
  <c r="BA16" i="1" s="1"/>
  <c r="AY16" i="1" s="1"/>
  <c r="BB16" i="1"/>
  <c r="BE16" i="1"/>
  <c r="BC16" i="1" s="1"/>
  <c r="BF16" i="1"/>
  <c r="BI16" i="1"/>
  <c r="BG16" i="1" s="1"/>
  <c r="BJ16" i="1"/>
  <c r="BL16" i="1"/>
  <c r="BM16" i="1" s="1"/>
  <c r="BK16" i="1" s="1"/>
  <c r="BN16" i="1"/>
  <c r="BQ16" i="1"/>
  <c r="BO16" i="1" s="1"/>
  <c r="BR16" i="1"/>
  <c r="BT16" i="1"/>
  <c r="BU16" i="1" s="1"/>
  <c r="BS16" i="1" s="1"/>
  <c r="BV16" i="1"/>
  <c r="BY16" i="1"/>
  <c r="BW16" i="1" s="1"/>
  <c r="BZ16" i="1"/>
  <c r="CB16" i="1"/>
  <c r="CC16" i="1" s="1"/>
  <c r="CA16" i="1" s="1"/>
  <c r="CD16" i="1"/>
  <c r="CE16" i="1" s="1"/>
  <c r="CF16" i="1"/>
  <c r="CH16" i="1"/>
  <c r="CK16" i="1"/>
  <c r="CI16" i="1" s="1"/>
  <c r="CL16" i="1"/>
  <c r="CO16" i="1"/>
  <c r="CM16" i="1" s="1"/>
  <c r="CP16" i="1"/>
  <c r="CR16" i="1"/>
  <c r="CT16" i="1"/>
  <c r="CV16" i="1"/>
  <c r="CX16" i="1"/>
  <c r="CZ16" i="1"/>
  <c r="DD16" i="1"/>
  <c r="DF16" i="1"/>
  <c r="DL16" i="1"/>
  <c r="DN16" i="1"/>
  <c r="DR16" i="1"/>
  <c r="DS16" i="1"/>
  <c r="J17" i="1"/>
  <c r="H17" i="1" s="1"/>
  <c r="R17" i="1"/>
  <c r="U17" i="1"/>
  <c r="S17" i="1" s="1"/>
  <c r="V17" i="1"/>
  <c r="Y17" i="1"/>
  <c r="W17" i="1" s="1"/>
  <c r="Z17" i="1"/>
  <c r="AC17" i="1"/>
  <c r="AA17" i="1" s="1"/>
  <c r="AD17" i="1"/>
  <c r="AF17" i="1"/>
  <c r="AG17" i="1" s="1"/>
  <c r="AE17" i="1" s="1"/>
  <c r="AH17" i="1"/>
  <c r="AJ17" i="1"/>
  <c r="AK17" i="1" s="1"/>
  <c r="AI17" i="1" s="1"/>
  <c r="AL17" i="1"/>
  <c r="AM17" i="1" s="1"/>
  <c r="AN17" i="1"/>
  <c r="AP17" i="1"/>
  <c r="AQ17" i="1" s="1"/>
  <c r="AR17" i="1"/>
  <c r="AS17" i="1"/>
  <c r="AT17" i="1"/>
  <c r="AV17" i="1"/>
  <c r="AW17" i="1" s="1"/>
  <c r="AU17" i="1" s="1"/>
  <c r="AX17" i="1"/>
  <c r="AZ17" i="1"/>
  <c r="BA17" i="1" s="1"/>
  <c r="AY17" i="1" s="1"/>
  <c r="BB17" i="1"/>
  <c r="BE17" i="1"/>
  <c r="BC17" i="1" s="1"/>
  <c r="BF17" i="1"/>
  <c r="BI17" i="1"/>
  <c r="BG17" i="1" s="1"/>
  <c r="BJ17" i="1"/>
  <c r="BL17" i="1"/>
  <c r="BM17" i="1" s="1"/>
  <c r="BK17" i="1" s="1"/>
  <c r="BN17" i="1"/>
  <c r="BQ17" i="1"/>
  <c r="BO17" i="1" s="1"/>
  <c r="BR17" i="1"/>
  <c r="BT17" i="1"/>
  <c r="BU17" i="1" s="1"/>
  <c r="BS17" i="1" s="1"/>
  <c r="BV17" i="1"/>
  <c r="BY17" i="1"/>
  <c r="BW17" i="1" s="1"/>
  <c r="BZ17" i="1"/>
  <c r="CB17" i="1"/>
  <c r="CC17" i="1" s="1"/>
  <c r="CA17" i="1" s="1"/>
  <c r="CD17" i="1"/>
  <c r="CE17" i="1" s="1"/>
  <c r="CF17" i="1"/>
  <c r="CH17" i="1"/>
  <c r="CK17" i="1"/>
  <c r="CI17" i="1" s="1"/>
  <c r="CL17" i="1"/>
  <c r="CO17" i="1"/>
  <c r="CM17" i="1" s="1"/>
  <c r="CP17" i="1"/>
  <c r="CR17" i="1"/>
  <c r="CT17" i="1"/>
  <c r="CV17" i="1"/>
  <c r="CX17" i="1"/>
  <c r="CZ17" i="1"/>
  <c r="DD17" i="1"/>
  <c r="DF17" i="1"/>
  <c r="DL17" i="1"/>
  <c r="DN17" i="1"/>
  <c r="DR17" i="1"/>
  <c r="DS17" i="1"/>
  <c r="J18" i="1"/>
  <c r="H18" i="1" s="1"/>
  <c r="R18" i="1"/>
  <c r="U18" i="1"/>
  <c r="S18" i="1" s="1"/>
  <c r="V18" i="1"/>
  <c r="Y18" i="1"/>
  <c r="W18" i="1" s="1"/>
  <c r="Z18" i="1"/>
  <c r="AC18" i="1"/>
  <c r="AA18" i="1" s="1"/>
  <c r="AD18" i="1"/>
  <c r="AF18" i="1"/>
  <c r="AG18" i="1" s="1"/>
  <c r="AE18" i="1" s="1"/>
  <c r="AH18" i="1"/>
  <c r="AJ18" i="1"/>
  <c r="AK18" i="1" s="1"/>
  <c r="AI18" i="1" s="1"/>
  <c r="AL18" i="1"/>
  <c r="AM18" i="1" s="1"/>
  <c r="AN18" i="1"/>
  <c r="AP18" i="1"/>
  <c r="AQ18" i="1" s="1"/>
  <c r="AR18" i="1"/>
  <c r="AS18" i="1"/>
  <c r="AT18" i="1"/>
  <c r="AV18" i="1"/>
  <c r="AW18" i="1" s="1"/>
  <c r="AU18" i="1" s="1"/>
  <c r="AX18" i="1"/>
  <c r="AZ18" i="1"/>
  <c r="BA18" i="1" s="1"/>
  <c r="AY18" i="1" s="1"/>
  <c r="BB18" i="1"/>
  <c r="BE18" i="1"/>
  <c r="BC18" i="1" s="1"/>
  <c r="BF18" i="1"/>
  <c r="BI18" i="1"/>
  <c r="BG18" i="1" s="1"/>
  <c r="BJ18" i="1"/>
  <c r="BL18" i="1"/>
  <c r="BM18" i="1" s="1"/>
  <c r="BK18" i="1" s="1"/>
  <c r="BN18" i="1"/>
  <c r="BQ18" i="1"/>
  <c r="BO18" i="1" s="1"/>
  <c r="BR18" i="1"/>
  <c r="BT18" i="1"/>
  <c r="BU18" i="1" s="1"/>
  <c r="BS18" i="1" s="1"/>
  <c r="BV18" i="1"/>
  <c r="BY18" i="1"/>
  <c r="BW18" i="1" s="1"/>
  <c r="BZ18" i="1"/>
  <c r="CB18" i="1"/>
  <c r="CC18" i="1" s="1"/>
  <c r="CA18" i="1" s="1"/>
  <c r="CD18" i="1"/>
  <c r="CE18" i="1" s="1"/>
  <c r="CF18" i="1"/>
  <c r="CH18" i="1"/>
  <c r="CK18" i="1"/>
  <c r="CI18" i="1" s="1"/>
  <c r="CL18" i="1"/>
  <c r="CO18" i="1"/>
  <c r="CM18" i="1" s="1"/>
  <c r="CP18" i="1"/>
  <c r="CR18" i="1"/>
  <c r="CT18" i="1"/>
  <c r="CV18" i="1"/>
  <c r="CX18" i="1"/>
  <c r="CZ18" i="1"/>
  <c r="DD18" i="1"/>
  <c r="DF18" i="1"/>
  <c r="DL18" i="1"/>
  <c r="DN18" i="1"/>
  <c r="DR18" i="1"/>
  <c r="DS18" i="1"/>
  <c r="J19" i="1"/>
  <c r="H19" i="1" s="1"/>
  <c r="R19" i="1"/>
  <c r="U19" i="1"/>
  <c r="S19" i="1" s="1"/>
  <c r="V19" i="1"/>
  <c r="Y19" i="1"/>
  <c r="W19" i="1" s="1"/>
  <c r="Z19" i="1"/>
  <c r="AC19" i="1"/>
  <c r="AA19" i="1" s="1"/>
  <c r="AD19" i="1"/>
  <c r="AF19" i="1"/>
  <c r="AG19" i="1" s="1"/>
  <c r="AE19" i="1" s="1"/>
  <c r="AH19" i="1"/>
  <c r="AJ19" i="1"/>
  <c r="AK19" i="1" s="1"/>
  <c r="AI19" i="1" s="1"/>
  <c r="AL19" i="1"/>
  <c r="AM19" i="1" s="1"/>
  <c r="AN19" i="1"/>
  <c r="AP19" i="1"/>
  <c r="AQ19" i="1" s="1"/>
  <c r="AR19" i="1"/>
  <c r="AS19" i="1"/>
  <c r="AT19" i="1"/>
  <c r="AV19" i="1"/>
  <c r="AW19" i="1" s="1"/>
  <c r="AU19" i="1" s="1"/>
  <c r="AX19" i="1"/>
  <c r="AZ19" i="1"/>
  <c r="BA19" i="1" s="1"/>
  <c r="AY19" i="1" s="1"/>
  <c r="BB19" i="1"/>
  <c r="BE19" i="1"/>
  <c r="BC19" i="1" s="1"/>
  <c r="BF19" i="1"/>
  <c r="BI19" i="1"/>
  <c r="BG19" i="1" s="1"/>
  <c r="BJ19" i="1"/>
  <c r="BL19" i="1"/>
  <c r="BM19" i="1" s="1"/>
  <c r="BK19" i="1" s="1"/>
  <c r="BN19" i="1"/>
  <c r="BQ19" i="1"/>
  <c r="BO19" i="1" s="1"/>
  <c r="BR19" i="1"/>
  <c r="BT19" i="1"/>
  <c r="BU19" i="1" s="1"/>
  <c r="BS19" i="1" s="1"/>
  <c r="BV19" i="1"/>
  <c r="BY19" i="1"/>
  <c r="BW19" i="1" s="1"/>
  <c r="BZ19" i="1"/>
  <c r="CB19" i="1"/>
  <c r="CC19" i="1" s="1"/>
  <c r="CA19" i="1" s="1"/>
  <c r="CD19" i="1"/>
  <c r="CE19" i="1" s="1"/>
  <c r="CF19" i="1"/>
  <c r="CH19" i="1"/>
  <c r="CK19" i="1"/>
  <c r="CI19" i="1" s="1"/>
  <c r="CL19" i="1"/>
  <c r="CO19" i="1"/>
  <c r="CM19" i="1" s="1"/>
  <c r="CP19" i="1"/>
  <c r="CR19" i="1"/>
  <c r="CT19" i="1"/>
  <c r="CV19" i="1"/>
  <c r="CX19" i="1"/>
  <c r="CZ19" i="1"/>
  <c r="DD19" i="1"/>
  <c r="DF19" i="1"/>
  <c r="DL19" i="1"/>
  <c r="DN19" i="1"/>
  <c r="DR19" i="1"/>
  <c r="DS19" i="1"/>
  <c r="J20" i="1"/>
  <c r="H20" i="1" s="1"/>
  <c r="R20" i="1"/>
  <c r="U20" i="1"/>
  <c r="S20" i="1" s="1"/>
  <c r="V20" i="1"/>
  <c r="Y20" i="1"/>
  <c r="W20" i="1" s="1"/>
  <c r="Z20" i="1"/>
  <c r="AC20" i="1"/>
  <c r="AA20" i="1" s="1"/>
  <c r="AD20" i="1"/>
  <c r="AF20" i="1"/>
  <c r="AG20" i="1" s="1"/>
  <c r="AE20" i="1" s="1"/>
  <c r="AH20" i="1"/>
  <c r="AJ20" i="1"/>
  <c r="AK20" i="1" s="1"/>
  <c r="AI20" i="1" s="1"/>
  <c r="AL20" i="1"/>
  <c r="AM20" i="1" s="1"/>
  <c r="AN20" i="1"/>
  <c r="AP20" i="1"/>
  <c r="AQ20" i="1" s="1"/>
  <c r="AR20" i="1"/>
  <c r="AS20" i="1"/>
  <c r="AT20" i="1"/>
  <c r="AV20" i="1"/>
  <c r="AW20" i="1" s="1"/>
  <c r="AU20" i="1" s="1"/>
  <c r="AX20" i="1"/>
  <c r="AZ20" i="1"/>
  <c r="BA20" i="1" s="1"/>
  <c r="AY20" i="1" s="1"/>
  <c r="BB20" i="1"/>
  <c r="BE20" i="1"/>
  <c r="BC20" i="1" s="1"/>
  <c r="BF20" i="1"/>
  <c r="BI20" i="1"/>
  <c r="BG20" i="1" s="1"/>
  <c r="BJ20" i="1"/>
  <c r="BL20" i="1"/>
  <c r="BM20" i="1" s="1"/>
  <c r="BK20" i="1" s="1"/>
  <c r="BN20" i="1"/>
  <c r="BQ20" i="1"/>
  <c r="BO20" i="1" s="1"/>
  <c r="BR20" i="1"/>
  <c r="BT20" i="1"/>
  <c r="BU20" i="1" s="1"/>
  <c r="BS20" i="1" s="1"/>
  <c r="BV20" i="1"/>
  <c r="BY20" i="1"/>
  <c r="BW20" i="1" s="1"/>
  <c r="BZ20" i="1"/>
  <c r="CB20" i="1"/>
  <c r="CC20" i="1" s="1"/>
  <c r="CA20" i="1" s="1"/>
  <c r="CD20" i="1"/>
  <c r="CE20" i="1" s="1"/>
  <c r="CF20" i="1"/>
  <c r="CH20" i="1"/>
  <c r="CK20" i="1"/>
  <c r="CI20" i="1" s="1"/>
  <c r="CL20" i="1"/>
  <c r="CO20" i="1"/>
  <c r="CM20" i="1" s="1"/>
  <c r="CP20" i="1"/>
  <c r="CR20" i="1"/>
  <c r="CT20" i="1"/>
  <c r="CV20" i="1"/>
  <c r="CX20" i="1"/>
  <c r="CZ20" i="1"/>
  <c r="DD20" i="1"/>
  <c r="DF20" i="1"/>
  <c r="DL20" i="1"/>
  <c r="DN20" i="1"/>
  <c r="DR20" i="1"/>
  <c r="DS20" i="1"/>
  <c r="J21" i="1"/>
  <c r="H21" i="1" s="1"/>
  <c r="R21" i="1"/>
  <c r="U21" i="1"/>
  <c r="S21" i="1" s="1"/>
  <c r="V21" i="1"/>
  <c r="Y21" i="1"/>
  <c r="W21" i="1" s="1"/>
  <c r="Z21" i="1"/>
  <c r="AC21" i="1"/>
  <c r="AA21" i="1" s="1"/>
  <c r="AD21" i="1"/>
  <c r="AF21" i="1"/>
  <c r="AG21" i="1" s="1"/>
  <c r="AE21" i="1" s="1"/>
  <c r="AH21" i="1"/>
  <c r="AJ21" i="1"/>
  <c r="AK21" i="1" s="1"/>
  <c r="AI21" i="1" s="1"/>
  <c r="AL21" i="1"/>
  <c r="AM21" i="1" s="1"/>
  <c r="AN21" i="1"/>
  <c r="AP21" i="1"/>
  <c r="AQ21" i="1" s="1"/>
  <c r="AR21" i="1"/>
  <c r="AS21" i="1"/>
  <c r="AT21" i="1"/>
  <c r="AV21" i="1"/>
  <c r="AW21" i="1" s="1"/>
  <c r="AU21" i="1" s="1"/>
  <c r="AX21" i="1"/>
  <c r="AZ21" i="1"/>
  <c r="BA21" i="1" s="1"/>
  <c r="AY21" i="1" s="1"/>
  <c r="BB21" i="1"/>
  <c r="BE21" i="1"/>
  <c r="BC21" i="1" s="1"/>
  <c r="BF21" i="1"/>
  <c r="BI21" i="1"/>
  <c r="BG21" i="1" s="1"/>
  <c r="BJ21" i="1"/>
  <c r="BL21" i="1"/>
  <c r="BM21" i="1" s="1"/>
  <c r="BK21" i="1" s="1"/>
  <c r="BN21" i="1"/>
  <c r="BQ21" i="1"/>
  <c r="BO21" i="1" s="1"/>
  <c r="BR21" i="1"/>
  <c r="BT21" i="1"/>
  <c r="BU21" i="1" s="1"/>
  <c r="BS21" i="1" s="1"/>
  <c r="BV21" i="1"/>
  <c r="BY21" i="1"/>
  <c r="BW21" i="1" s="1"/>
  <c r="BZ21" i="1"/>
  <c r="CB21" i="1"/>
  <c r="CC21" i="1" s="1"/>
  <c r="CA21" i="1" s="1"/>
  <c r="CD21" i="1"/>
  <c r="CE21" i="1" s="1"/>
  <c r="CF21" i="1"/>
  <c r="CH21" i="1"/>
  <c r="CK21" i="1"/>
  <c r="CI21" i="1" s="1"/>
  <c r="CL21" i="1"/>
  <c r="CO21" i="1"/>
  <c r="CM21" i="1" s="1"/>
  <c r="CP21" i="1"/>
  <c r="CR21" i="1"/>
  <c r="CT21" i="1"/>
  <c r="CV21" i="1"/>
  <c r="CX21" i="1"/>
  <c r="CZ21" i="1"/>
  <c r="DD21" i="1"/>
  <c r="DF21" i="1"/>
  <c r="DL21" i="1"/>
  <c r="DN21" i="1"/>
  <c r="DR21" i="1"/>
  <c r="DS21" i="1"/>
  <c r="J22" i="1"/>
  <c r="H22" i="1" s="1"/>
  <c r="R22" i="1"/>
  <c r="U22" i="1"/>
  <c r="S22" i="1" s="1"/>
  <c r="V22" i="1"/>
  <c r="Y22" i="1"/>
  <c r="W22" i="1" s="1"/>
  <c r="Z22" i="1"/>
  <c r="AC22" i="1"/>
  <c r="AA22" i="1" s="1"/>
  <c r="AF22" i="1"/>
  <c r="AG22" i="1" s="1"/>
  <c r="AE22" i="1" s="1"/>
  <c r="AH22" i="1"/>
  <c r="AJ22" i="1"/>
  <c r="AK22" i="1" s="1"/>
  <c r="AI22" i="1" s="1"/>
  <c r="AL22" i="1"/>
  <c r="AM22" i="1" s="1"/>
  <c r="AN22" i="1"/>
  <c r="AP22" i="1"/>
  <c r="AQ22" i="1" s="1"/>
  <c r="AR22" i="1"/>
  <c r="AS22" i="1"/>
  <c r="AT22" i="1"/>
  <c r="AV22" i="1"/>
  <c r="AW22" i="1" s="1"/>
  <c r="AU22" i="1" s="1"/>
  <c r="AX22" i="1"/>
  <c r="AZ22" i="1"/>
  <c r="BA22" i="1" s="1"/>
  <c r="AY22" i="1" s="1"/>
  <c r="BB22" i="1"/>
  <c r="BE22" i="1"/>
  <c r="BC22" i="1" s="1"/>
  <c r="BF22" i="1"/>
  <c r="BI22" i="1"/>
  <c r="BG22" i="1" s="1"/>
  <c r="BJ22" i="1"/>
  <c r="BL22" i="1"/>
  <c r="BM22" i="1" s="1"/>
  <c r="BK22" i="1" s="1"/>
  <c r="BN22" i="1"/>
  <c r="BQ22" i="1"/>
  <c r="BO22" i="1" s="1"/>
  <c r="BR22" i="1"/>
  <c r="BT22" i="1"/>
  <c r="BU22" i="1" s="1"/>
  <c r="BS22" i="1" s="1"/>
  <c r="BV22" i="1"/>
  <c r="BY22" i="1"/>
  <c r="BW22" i="1" s="1"/>
  <c r="BZ22" i="1"/>
  <c r="CB22" i="1"/>
  <c r="CC22" i="1" s="1"/>
  <c r="CA22" i="1" s="1"/>
  <c r="CD22" i="1"/>
  <c r="CE22" i="1" s="1"/>
  <c r="CF22" i="1"/>
  <c r="CH22" i="1"/>
  <c r="CK22" i="1"/>
  <c r="CI22" i="1" s="1"/>
  <c r="CL22" i="1"/>
  <c r="CO22" i="1"/>
  <c r="CM22" i="1" s="1"/>
  <c r="CP22" i="1"/>
  <c r="CR22" i="1"/>
  <c r="CT22" i="1"/>
  <c r="CV22" i="1"/>
  <c r="CX22" i="1"/>
  <c r="CZ22" i="1"/>
  <c r="DD22" i="1"/>
  <c r="DF22" i="1"/>
  <c r="DL22" i="1"/>
  <c r="DN22" i="1"/>
  <c r="DR22" i="1"/>
  <c r="DS22" i="1"/>
  <c r="J23" i="1"/>
  <c r="H23" i="1" s="1"/>
  <c r="R23" i="1"/>
  <c r="U23" i="1"/>
  <c r="S23" i="1" s="1"/>
  <c r="V23" i="1"/>
  <c r="Y23" i="1"/>
  <c r="W23" i="1" s="1"/>
  <c r="Z23" i="1"/>
  <c r="AC23" i="1"/>
  <c r="AA23" i="1" s="1"/>
  <c r="AD23" i="1"/>
  <c r="AF23" i="1"/>
  <c r="AG23" i="1" s="1"/>
  <c r="AE23" i="1" s="1"/>
  <c r="AH23" i="1"/>
  <c r="AJ23" i="1"/>
  <c r="AK23" i="1" s="1"/>
  <c r="AI23" i="1" s="1"/>
  <c r="AL23" i="1"/>
  <c r="AM23" i="1" s="1"/>
  <c r="AN23" i="1"/>
  <c r="AP23" i="1"/>
  <c r="AQ23" i="1" s="1"/>
  <c r="AR23" i="1"/>
  <c r="AS23" i="1"/>
  <c r="AT23" i="1"/>
  <c r="AV23" i="1"/>
  <c r="AW23" i="1" s="1"/>
  <c r="AU23" i="1" s="1"/>
  <c r="AX23" i="1"/>
  <c r="AZ23" i="1"/>
  <c r="BA23" i="1" s="1"/>
  <c r="AY23" i="1" s="1"/>
  <c r="BB23" i="1"/>
  <c r="BE23" i="1"/>
  <c r="BC23" i="1" s="1"/>
  <c r="BF23" i="1"/>
  <c r="BI23" i="1"/>
  <c r="BG23" i="1" s="1"/>
  <c r="BJ23" i="1"/>
  <c r="BL23" i="1"/>
  <c r="BM23" i="1" s="1"/>
  <c r="BK23" i="1" s="1"/>
  <c r="BN23" i="1"/>
  <c r="BQ23" i="1"/>
  <c r="BO23" i="1" s="1"/>
  <c r="BR23" i="1"/>
  <c r="BT23" i="1"/>
  <c r="BU23" i="1" s="1"/>
  <c r="BS23" i="1" s="1"/>
  <c r="BV23" i="1"/>
  <c r="BY23" i="1"/>
  <c r="BW23" i="1" s="1"/>
  <c r="BZ23" i="1"/>
  <c r="CB23" i="1"/>
  <c r="CC23" i="1" s="1"/>
  <c r="CA23" i="1" s="1"/>
  <c r="CD23" i="1"/>
  <c r="CE23" i="1" s="1"/>
  <c r="CF23" i="1"/>
  <c r="CH23" i="1"/>
  <c r="CK23" i="1"/>
  <c r="CI23" i="1" s="1"/>
  <c r="CL23" i="1"/>
  <c r="CO23" i="1"/>
  <c r="CM23" i="1" s="1"/>
  <c r="CP23" i="1"/>
  <c r="CR23" i="1"/>
  <c r="CT23" i="1"/>
  <c r="CV23" i="1"/>
  <c r="CX23" i="1"/>
  <c r="CZ23" i="1"/>
  <c r="DD23" i="1"/>
  <c r="DF23" i="1"/>
  <c r="DL23" i="1"/>
  <c r="DN23" i="1"/>
  <c r="DR23" i="1"/>
  <c r="DS23" i="1"/>
  <c r="J24" i="1"/>
  <c r="H24" i="1" s="1"/>
  <c r="R24" i="1"/>
  <c r="U24" i="1"/>
  <c r="S24" i="1" s="1"/>
  <c r="V24" i="1"/>
  <c r="Y24" i="1"/>
  <c r="W24" i="1" s="1"/>
  <c r="Z24" i="1"/>
  <c r="AC24" i="1"/>
  <c r="AA24" i="1" s="1"/>
  <c r="AD24" i="1"/>
  <c r="AF24" i="1"/>
  <c r="AG24" i="1" s="1"/>
  <c r="AE24" i="1" s="1"/>
  <c r="AH24" i="1"/>
  <c r="AJ24" i="1"/>
  <c r="AK24" i="1" s="1"/>
  <c r="AI24" i="1" s="1"/>
  <c r="AL24" i="1"/>
  <c r="AM24" i="1" s="1"/>
  <c r="AN24" i="1"/>
  <c r="AP24" i="1"/>
  <c r="AQ24" i="1" s="1"/>
  <c r="AR24" i="1"/>
  <c r="AS24" i="1"/>
  <c r="AT24" i="1"/>
  <c r="AV24" i="1"/>
  <c r="AW24" i="1" s="1"/>
  <c r="AU24" i="1" s="1"/>
  <c r="AX24" i="1"/>
  <c r="AZ24" i="1"/>
  <c r="BA24" i="1" s="1"/>
  <c r="AY24" i="1" s="1"/>
  <c r="BB24" i="1"/>
  <c r="BE24" i="1"/>
  <c r="BC24" i="1" s="1"/>
  <c r="BF24" i="1"/>
  <c r="BI24" i="1"/>
  <c r="BG24" i="1" s="1"/>
  <c r="BJ24" i="1"/>
  <c r="BL24" i="1"/>
  <c r="BM24" i="1" s="1"/>
  <c r="BK24" i="1" s="1"/>
  <c r="BN24" i="1"/>
  <c r="BQ24" i="1"/>
  <c r="BO24" i="1" s="1"/>
  <c r="BR24" i="1"/>
  <c r="BT24" i="1"/>
  <c r="BU24" i="1" s="1"/>
  <c r="BS24" i="1" s="1"/>
  <c r="BV24" i="1"/>
  <c r="BY24" i="1"/>
  <c r="BW24" i="1" s="1"/>
  <c r="BZ24" i="1"/>
  <c r="CB24" i="1"/>
  <c r="CC24" i="1" s="1"/>
  <c r="CA24" i="1" s="1"/>
  <c r="CD24" i="1"/>
  <c r="CE24" i="1" s="1"/>
  <c r="CF24" i="1"/>
  <c r="CH24" i="1"/>
  <c r="CK24" i="1"/>
  <c r="CI24" i="1" s="1"/>
  <c r="CL24" i="1"/>
  <c r="CO24" i="1"/>
  <c r="CM24" i="1" s="1"/>
  <c r="CP24" i="1"/>
  <c r="CR24" i="1"/>
  <c r="CT24" i="1"/>
  <c r="CV24" i="1"/>
  <c r="CX24" i="1"/>
  <c r="CZ24" i="1"/>
  <c r="DD24" i="1"/>
  <c r="DF24" i="1"/>
  <c r="DL24" i="1"/>
  <c r="DN24" i="1"/>
  <c r="DR24" i="1"/>
  <c r="DS24" i="1"/>
  <c r="J25" i="1"/>
  <c r="H25" i="1" s="1"/>
  <c r="R25" i="1"/>
  <c r="U25" i="1"/>
  <c r="S25" i="1" s="1"/>
  <c r="V25" i="1"/>
  <c r="Y25" i="1"/>
  <c r="W25" i="1" s="1"/>
  <c r="Z25" i="1"/>
  <c r="AC25" i="1"/>
  <c r="AA25" i="1" s="1"/>
  <c r="AD25" i="1"/>
  <c r="AF25" i="1"/>
  <c r="AG25" i="1" s="1"/>
  <c r="AE25" i="1" s="1"/>
  <c r="AH25" i="1"/>
  <c r="AJ25" i="1"/>
  <c r="AK25" i="1" s="1"/>
  <c r="AI25" i="1" s="1"/>
  <c r="AL25" i="1"/>
  <c r="AM25" i="1" s="1"/>
  <c r="AN25" i="1"/>
  <c r="AP25" i="1"/>
  <c r="AQ25" i="1" s="1"/>
  <c r="AR25" i="1"/>
  <c r="AS25" i="1"/>
  <c r="AT25" i="1"/>
  <c r="AV25" i="1"/>
  <c r="AW25" i="1" s="1"/>
  <c r="AU25" i="1" s="1"/>
  <c r="AX25" i="1"/>
  <c r="AZ25" i="1"/>
  <c r="BA25" i="1" s="1"/>
  <c r="AY25" i="1" s="1"/>
  <c r="BB25" i="1"/>
  <c r="BE25" i="1"/>
  <c r="BC25" i="1" s="1"/>
  <c r="BF25" i="1"/>
  <c r="BI25" i="1"/>
  <c r="BG25" i="1" s="1"/>
  <c r="BJ25" i="1"/>
  <c r="BL25" i="1"/>
  <c r="BM25" i="1" s="1"/>
  <c r="BK25" i="1" s="1"/>
  <c r="BN25" i="1"/>
  <c r="BQ25" i="1"/>
  <c r="BO25" i="1" s="1"/>
  <c r="BR25" i="1"/>
  <c r="BT25" i="1"/>
  <c r="BU25" i="1" s="1"/>
  <c r="BS25" i="1" s="1"/>
  <c r="BV25" i="1"/>
  <c r="BY25" i="1"/>
  <c r="BW25" i="1" s="1"/>
  <c r="BZ25" i="1"/>
  <c r="CB25" i="1"/>
  <c r="CC25" i="1" s="1"/>
  <c r="CA25" i="1" s="1"/>
  <c r="CD25" i="1"/>
  <c r="CE25" i="1" s="1"/>
  <c r="CF25" i="1"/>
  <c r="CH25" i="1"/>
  <c r="CK25" i="1"/>
  <c r="CI25" i="1" s="1"/>
  <c r="CL25" i="1"/>
  <c r="CO25" i="1"/>
  <c r="CM25" i="1" s="1"/>
  <c r="CP25" i="1"/>
  <c r="CR25" i="1"/>
  <c r="CT25" i="1"/>
  <c r="CV25" i="1"/>
  <c r="CX25" i="1"/>
  <c r="CZ25" i="1"/>
  <c r="DD25" i="1"/>
  <c r="DF25" i="1"/>
  <c r="DL25" i="1"/>
  <c r="DN25" i="1"/>
  <c r="DR25" i="1"/>
  <c r="DS25" i="1"/>
  <c r="J26" i="1"/>
  <c r="H26" i="1" s="1"/>
  <c r="R26" i="1"/>
  <c r="U26" i="1"/>
  <c r="S26" i="1" s="1"/>
  <c r="V26" i="1"/>
  <c r="Y26" i="1"/>
  <c r="W26" i="1" s="1"/>
  <c r="Z26" i="1"/>
  <c r="AC26" i="1"/>
  <c r="AA26" i="1" s="1"/>
  <c r="AD26" i="1"/>
  <c r="AF26" i="1"/>
  <c r="AG26" i="1" s="1"/>
  <c r="AE26" i="1" s="1"/>
  <c r="AH26" i="1"/>
  <c r="AJ26" i="1"/>
  <c r="AK26" i="1" s="1"/>
  <c r="AI26" i="1" s="1"/>
  <c r="AL26" i="1"/>
  <c r="AM26" i="1" s="1"/>
  <c r="AN26" i="1"/>
  <c r="AP26" i="1"/>
  <c r="AQ26" i="1" s="1"/>
  <c r="AR26" i="1"/>
  <c r="AS26" i="1"/>
  <c r="AT26" i="1"/>
  <c r="AV26" i="1"/>
  <c r="AW26" i="1" s="1"/>
  <c r="AU26" i="1" s="1"/>
  <c r="AX26" i="1"/>
  <c r="AZ26" i="1"/>
  <c r="BA26" i="1" s="1"/>
  <c r="AY26" i="1" s="1"/>
  <c r="BB26" i="1"/>
  <c r="BE26" i="1"/>
  <c r="BC26" i="1" s="1"/>
  <c r="BF26" i="1"/>
  <c r="BI26" i="1"/>
  <c r="BG26" i="1" s="1"/>
  <c r="BJ26" i="1"/>
  <c r="BL26" i="1"/>
  <c r="BM26" i="1" s="1"/>
  <c r="BK26" i="1" s="1"/>
  <c r="BN26" i="1"/>
  <c r="BQ26" i="1"/>
  <c r="BO26" i="1" s="1"/>
  <c r="BR26" i="1"/>
  <c r="BT26" i="1"/>
  <c r="BU26" i="1" s="1"/>
  <c r="BS26" i="1" s="1"/>
  <c r="BV26" i="1"/>
  <c r="BY26" i="1"/>
  <c r="BW26" i="1" s="1"/>
  <c r="BZ26" i="1"/>
  <c r="CB26" i="1"/>
  <c r="CC26" i="1" s="1"/>
  <c r="CA26" i="1" s="1"/>
  <c r="CD26" i="1"/>
  <c r="CE26" i="1" s="1"/>
  <c r="CF26" i="1"/>
  <c r="CH26" i="1"/>
  <c r="CK26" i="1"/>
  <c r="CI26" i="1" s="1"/>
  <c r="CL26" i="1"/>
  <c r="CO26" i="1"/>
  <c r="CM26" i="1" s="1"/>
  <c r="CP26" i="1"/>
  <c r="CR26" i="1"/>
  <c r="CT26" i="1"/>
  <c r="CV26" i="1"/>
  <c r="CX26" i="1"/>
  <c r="CZ26" i="1"/>
  <c r="DD26" i="1"/>
  <c r="DF26" i="1"/>
  <c r="DL26" i="1"/>
  <c r="DN26" i="1"/>
  <c r="DR26" i="1"/>
  <c r="DS26" i="1"/>
  <c r="J27" i="1"/>
  <c r="H27" i="1" s="1"/>
  <c r="R27" i="1"/>
  <c r="U27" i="1"/>
  <c r="S27" i="1" s="1"/>
  <c r="V27" i="1"/>
  <c r="Y27" i="1"/>
  <c r="W27" i="1" s="1"/>
  <c r="Z27" i="1"/>
  <c r="AC27" i="1"/>
  <c r="AA27" i="1" s="1"/>
  <c r="AD27" i="1"/>
  <c r="AF27" i="1"/>
  <c r="AG27" i="1" s="1"/>
  <c r="AE27" i="1" s="1"/>
  <c r="AH27" i="1"/>
  <c r="AJ27" i="1"/>
  <c r="AK27" i="1" s="1"/>
  <c r="AI27" i="1" s="1"/>
  <c r="AL27" i="1"/>
  <c r="AM27" i="1" s="1"/>
  <c r="AN27" i="1"/>
  <c r="AP27" i="1"/>
  <c r="AQ27" i="1" s="1"/>
  <c r="AR27" i="1"/>
  <c r="AS27" i="1"/>
  <c r="AT27" i="1"/>
  <c r="AV27" i="1"/>
  <c r="AW27" i="1" s="1"/>
  <c r="AU27" i="1" s="1"/>
  <c r="AX27" i="1"/>
  <c r="AZ27" i="1"/>
  <c r="BA27" i="1" s="1"/>
  <c r="AY27" i="1" s="1"/>
  <c r="BB27" i="1"/>
  <c r="BE27" i="1"/>
  <c r="BC27" i="1" s="1"/>
  <c r="BF27" i="1"/>
  <c r="BI27" i="1"/>
  <c r="BG27" i="1" s="1"/>
  <c r="BJ27" i="1"/>
  <c r="BL27" i="1"/>
  <c r="BM27" i="1" s="1"/>
  <c r="BK27" i="1" s="1"/>
  <c r="BN27" i="1"/>
  <c r="BQ27" i="1"/>
  <c r="BO27" i="1" s="1"/>
  <c r="BR27" i="1"/>
  <c r="BT27" i="1"/>
  <c r="BU27" i="1" s="1"/>
  <c r="BS27" i="1" s="1"/>
  <c r="BV27" i="1"/>
  <c r="BY27" i="1"/>
  <c r="BW27" i="1" s="1"/>
  <c r="BZ27" i="1"/>
  <c r="CB27" i="1"/>
  <c r="CC27" i="1" s="1"/>
  <c r="CA27" i="1" s="1"/>
  <c r="CD27" i="1"/>
  <c r="CE27" i="1" s="1"/>
  <c r="CF27" i="1"/>
  <c r="CH27" i="1"/>
  <c r="CK27" i="1"/>
  <c r="CI27" i="1" s="1"/>
  <c r="CL27" i="1"/>
  <c r="CO27" i="1"/>
  <c r="CM27" i="1" s="1"/>
  <c r="CP27" i="1"/>
  <c r="CR27" i="1"/>
  <c r="CT27" i="1"/>
  <c r="CV27" i="1"/>
  <c r="CX27" i="1"/>
  <c r="CZ27" i="1"/>
  <c r="DD27" i="1"/>
  <c r="DF27" i="1"/>
  <c r="DL27" i="1"/>
  <c r="DN27" i="1"/>
  <c r="DR27" i="1"/>
  <c r="DS27" i="1"/>
  <c r="J28" i="1"/>
  <c r="H28" i="1" s="1"/>
  <c r="R28" i="1"/>
  <c r="U28" i="1"/>
  <c r="S28" i="1" s="1"/>
  <c r="V28" i="1"/>
  <c r="Y28" i="1"/>
  <c r="W28" i="1" s="1"/>
  <c r="Z28" i="1"/>
  <c r="AC28" i="1"/>
  <c r="AA28" i="1" s="1"/>
  <c r="AD28" i="1"/>
  <c r="AF28" i="1"/>
  <c r="AG28" i="1" s="1"/>
  <c r="AE28" i="1" s="1"/>
  <c r="AH28" i="1"/>
  <c r="AJ28" i="1"/>
  <c r="AK28" i="1" s="1"/>
  <c r="AI28" i="1" s="1"/>
  <c r="AL28" i="1"/>
  <c r="AM28" i="1" s="1"/>
  <c r="AN28" i="1"/>
  <c r="AP28" i="1"/>
  <c r="AQ28" i="1" s="1"/>
  <c r="AR28" i="1"/>
  <c r="AS28" i="1"/>
  <c r="AT28" i="1"/>
  <c r="AV28" i="1"/>
  <c r="AW28" i="1" s="1"/>
  <c r="AU28" i="1" s="1"/>
  <c r="AX28" i="1"/>
  <c r="AZ28" i="1"/>
  <c r="BA28" i="1" s="1"/>
  <c r="AY28" i="1" s="1"/>
  <c r="BB28" i="1"/>
  <c r="BE28" i="1"/>
  <c r="BC28" i="1" s="1"/>
  <c r="BF28" i="1"/>
  <c r="BI28" i="1"/>
  <c r="BG28" i="1" s="1"/>
  <c r="BJ28" i="1"/>
  <c r="BL28" i="1"/>
  <c r="BM28" i="1" s="1"/>
  <c r="BK28" i="1" s="1"/>
  <c r="BN28" i="1"/>
  <c r="BQ28" i="1"/>
  <c r="BO28" i="1" s="1"/>
  <c r="BR28" i="1"/>
  <c r="BT28" i="1"/>
  <c r="BU28" i="1" s="1"/>
  <c r="BS28" i="1" s="1"/>
  <c r="BV28" i="1"/>
  <c r="BY28" i="1"/>
  <c r="BW28" i="1" s="1"/>
  <c r="BZ28" i="1"/>
  <c r="CB28" i="1"/>
  <c r="CC28" i="1" s="1"/>
  <c r="CA28" i="1" s="1"/>
  <c r="CD28" i="1"/>
  <c r="CE28" i="1" s="1"/>
  <c r="CF28" i="1"/>
  <c r="CH28" i="1"/>
  <c r="CK28" i="1"/>
  <c r="CI28" i="1" s="1"/>
  <c r="CL28" i="1"/>
  <c r="CO28" i="1"/>
  <c r="CM28" i="1" s="1"/>
  <c r="CP28" i="1"/>
  <c r="CR28" i="1"/>
  <c r="CT28" i="1"/>
  <c r="CV28" i="1"/>
  <c r="CX28" i="1"/>
  <c r="CZ28" i="1"/>
  <c r="DD28" i="1"/>
  <c r="DF28" i="1"/>
  <c r="DL28" i="1"/>
  <c r="DN28" i="1"/>
  <c r="DR28" i="1"/>
  <c r="DS28" i="1"/>
  <c r="J29" i="1"/>
  <c r="H29" i="1" s="1"/>
  <c r="R29" i="1"/>
  <c r="U29" i="1"/>
  <c r="S29" i="1" s="1"/>
  <c r="V29" i="1"/>
  <c r="Y29" i="1"/>
  <c r="W29" i="1" s="1"/>
  <c r="Z29" i="1"/>
  <c r="AC29" i="1"/>
  <c r="AA29" i="1" s="1"/>
  <c r="AD29" i="1"/>
  <c r="AF29" i="1"/>
  <c r="AG29" i="1" s="1"/>
  <c r="AE29" i="1" s="1"/>
  <c r="AH29" i="1"/>
  <c r="AJ29" i="1"/>
  <c r="AK29" i="1" s="1"/>
  <c r="AI29" i="1" s="1"/>
  <c r="AM29" i="1"/>
  <c r="AN29" i="1"/>
  <c r="AQ29" i="1"/>
  <c r="AR29" i="1"/>
  <c r="AS29" i="1"/>
  <c r="AT29" i="1"/>
  <c r="AV29" i="1"/>
  <c r="AW29" i="1" s="1"/>
  <c r="AU29" i="1" s="1"/>
  <c r="AX29" i="1"/>
  <c r="AZ29" i="1"/>
  <c r="BA29" i="1" s="1"/>
  <c r="AY29" i="1" s="1"/>
  <c r="BB29" i="1"/>
  <c r="BE29" i="1"/>
  <c r="BC29" i="1" s="1"/>
  <c r="BF29" i="1"/>
  <c r="BI29" i="1"/>
  <c r="BG29" i="1" s="1"/>
  <c r="BJ29" i="1"/>
  <c r="BL29" i="1"/>
  <c r="BM29" i="1" s="1"/>
  <c r="BK29" i="1" s="1"/>
  <c r="BN29" i="1"/>
  <c r="BQ29" i="1"/>
  <c r="BO29" i="1" s="1"/>
  <c r="BR29" i="1"/>
  <c r="BT29" i="1"/>
  <c r="BU29" i="1" s="1"/>
  <c r="BS29" i="1" s="1"/>
  <c r="BV29" i="1"/>
  <c r="BY29" i="1"/>
  <c r="BW29" i="1" s="1"/>
  <c r="BZ29" i="1"/>
  <c r="CB29" i="1"/>
  <c r="CC29" i="1" s="1"/>
  <c r="CA29" i="1" s="1"/>
  <c r="CE29" i="1"/>
  <c r="CF29" i="1"/>
  <c r="CH29" i="1"/>
  <c r="CK29" i="1"/>
  <c r="CI29" i="1" s="1"/>
  <c r="CL29" i="1"/>
  <c r="CO29" i="1"/>
  <c r="CM29" i="1" s="1"/>
  <c r="CP29" i="1"/>
  <c r="CR29" i="1"/>
  <c r="CT29" i="1"/>
  <c r="CV29" i="1"/>
  <c r="CX29" i="1"/>
  <c r="CZ29" i="1"/>
  <c r="DD29" i="1"/>
  <c r="DF29" i="1"/>
  <c r="DL29" i="1"/>
  <c r="DN29" i="1"/>
  <c r="DR29" i="1"/>
  <c r="DS29" i="1"/>
  <c r="J30" i="1"/>
  <c r="H30" i="1" s="1"/>
  <c r="R30" i="1"/>
  <c r="U30" i="1"/>
  <c r="S30" i="1" s="1"/>
  <c r="V30" i="1"/>
  <c r="Y30" i="1"/>
  <c r="W30" i="1" s="1"/>
  <c r="Z30" i="1"/>
  <c r="AC30" i="1"/>
  <c r="AA30" i="1" s="1"/>
  <c r="AD30" i="1"/>
  <c r="AF30" i="1"/>
  <c r="AG30" i="1" s="1"/>
  <c r="AE30" i="1" s="1"/>
  <c r="AH30" i="1"/>
  <c r="AJ30" i="1"/>
  <c r="AK30" i="1" s="1"/>
  <c r="AI30" i="1" s="1"/>
  <c r="AL30" i="1"/>
  <c r="AM30" i="1" s="1"/>
  <c r="AN30" i="1"/>
  <c r="AP30" i="1"/>
  <c r="AQ30" i="1" s="1"/>
  <c r="AR30" i="1"/>
  <c r="AS30" i="1"/>
  <c r="AT30" i="1"/>
  <c r="AV30" i="1"/>
  <c r="AW30" i="1" s="1"/>
  <c r="AU30" i="1" s="1"/>
  <c r="AX30" i="1"/>
  <c r="AZ30" i="1"/>
  <c r="BA30" i="1" s="1"/>
  <c r="AY30" i="1" s="1"/>
  <c r="BB30" i="1"/>
  <c r="BE30" i="1"/>
  <c r="BC30" i="1" s="1"/>
  <c r="BF30" i="1"/>
  <c r="BI30" i="1"/>
  <c r="BG30" i="1" s="1"/>
  <c r="BJ30" i="1"/>
  <c r="BL30" i="1"/>
  <c r="BM30" i="1" s="1"/>
  <c r="BK30" i="1" s="1"/>
  <c r="BN30" i="1"/>
  <c r="BQ30" i="1"/>
  <c r="BO30" i="1" s="1"/>
  <c r="BR30" i="1"/>
  <c r="BT30" i="1"/>
  <c r="BU30" i="1" s="1"/>
  <c r="BS30" i="1" s="1"/>
  <c r="BV30" i="1"/>
  <c r="BY30" i="1"/>
  <c r="BW30" i="1" s="1"/>
  <c r="BZ30" i="1"/>
  <c r="CB30" i="1"/>
  <c r="CC30" i="1" s="1"/>
  <c r="CA30" i="1" s="1"/>
  <c r="CD30" i="1"/>
  <c r="CE30" i="1" s="1"/>
  <c r="CF30" i="1"/>
  <c r="CH30" i="1"/>
  <c r="CK30" i="1"/>
  <c r="CI30" i="1" s="1"/>
  <c r="CL30" i="1"/>
  <c r="CO30" i="1"/>
  <c r="CM30" i="1" s="1"/>
  <c r="CP30" i="1"/>
  <c r="CR30" i="1"/>
  <c r="CT30" i="1"/>
  <c r="CV30" i="1"/>
  <c r="CX30" i="1"/>
  <c r="CZ30" i="1"/>
  <c r="DD30" i="1"/>
  <c r="DF30" i="1"/>
  <c r="DL30" i="1"/>
  <c r="DN30" i="1"/>
  <c r="DR30" i="1"/>
  <c r="DS30" i="1"/>
  <c r="J31" i="1"/>
  <c r="H31" i="1" s="1"/>
  <c r="R31" i="1"/>
  <c r="U31" i="1"/>
  <c r="S31" i="1" s="1"/>
  <c r="V31" i="1"/>
  <c r="Y31" i="1"/>
  <c r="W31" i="1" s="1"/>
  <c r="Z31" i="1"/>
  <c r="AC31" i="1"/>
  <c r="AA31" i="1" s="1"/>
  <c r="AD31" i="1"/>
  <c r="AF31" i="1"/>
  <c r="AG31" i="1" s="1"/>
  <c r="AE31" i="1" s="1"/>
  <c r="AH31" i="1"/>
  <c r="AJ31" i="1"/>
  <c r="AK31" i="1" s="1"/>
  <c r="AI31" i="1" s="1"/>
  <c r="AL31" i="1"/>
  <c r="AM31" i="1" s="1"/>
  <c r="AN31" i="1"/>
  <c r="AP31" i="1"/>
  <c r="AQ31" i="1" s="1"/>
  <c r="AR31" i="1"/>
  <c r="AS31" i="1"/>
  <c r="AT31" i="1"/>
  <c r="AV31" i="1"/>
  <c r="AW31" i="1" s="1"/>
  <c r="AU31" i="1" s="1"/>
  <c r="AX31" i="1"/>
  <c r="AZ31" i="1"/>
  <c r="BA31" i="1" s="1"/>
  <c r="AY31" i="1" s="1"/>
  <c r="BB31" i="1"/>
  <c r="BE31" i="1"/>
  <c r="BC31" i="1" s="1"/>
  <c r="BF31" i="1"/>
  <c r="BI31" i="1"/>
  <c r="BG31" i="1" s="1"/>
  <c r="BJ31" i="1"/>
  <c r="BL31" i="1"/>
  <c r="BM31" i="1" s="1"/>
  <c r="BK31" i="1" s="1"/>
  <c r="BN31" i="1"/>
  <c r="BQ31" i="1"/>
  <c r="BO31" i="1" s="1"/>
  <c r="BR31" i="1"/>
  <c r="BT31" i="1"/>
  <c r="BU31" i="1" s="1"/>
  <c r="BS31" i="1" s="1"/>
  <c r="BV31" i="1"/>
  <c r="BY31" i="1"/>
  <c r="BW31" i="1" s="1"/>
  <c r="BZ31" i="1"/>
  <c r="CB31" i="1"/>
  <c r="CC31" i="1" s="1"/>
  <c r="CA31" i="1" s="1"/>
  <c r="CD31" i="1"/>
  <c r="CE31" i="1" s="1"/>
  <c r="CF31" i="1"/>
  <c r="CH31" i="1"/>
  <c r="CK31" i="1"/>
  <c r="CI31" i="1" s="1"/>
  <c r="CL31" i="1"/>
  <c r="CO31" i="1"/>
  <c r="CM31" i="1" s="1"/>
  <c r="CP31" i="1"/>
  <c r="CR31" i="1"/>
  <c r="CT31" i="1"/>
  <c r="CV31" i="1"/>
  <c r="CX31" i="1"/>
  <c r="CZ31" i="1"/>
  <c r="DD31" i="1"/>
  <c r="DF31" i="1"/>
  <c r="DL31" i="1"/>
  <c r="DN31" i="1"/>
  <c r="DR31" i="1"/>
  <c r="DS31" i="1"/>
  <c r="J32" i="1"/>
  <c r="H32" i="1" s="1"/>
  <c r="R32" i="1"/>
  <c r="U32" i="1"/>
  <c r="S32" i="1" s="1"/>
  <c r="V32" i="1"/>
  <c r="Y32" i="1"/>
  <c r="W32" i="1" s="1"/>
  <c r="Z32" i="1"/>
  <c r="AC32" i="1"/>
  <c r="AA32" i="1" s="1"/>
  <c r="AD32" i="1"/>
  <c r="AF32" i="1"/>
  <c r="AG32" i="1" s="1"/>
  <c r="AE32" i="1" s="1"/>
  <c r="AH32" i="1"/>
  <c r="AJ32" i="1"/>
  <c r="AK32" i="1" s="1"/>
  <c r="AI32" i="1" s="1"/>
  <c r="AL32" i="1"/>
  <c r="AM32" i="1" s="1"/>
  <c r="AN32" i="1"/>
  <c r="AP32" i="1"/>
  <c r="AQ32" i="1" s="1"/>
  <c r="AR32" i="1"/>
  <c r="AS32" i="1"/>
  <c r="AT32" i="1"/>
  <c r="AV32" i="1"/>
  <c r="AW32" i="1" s="1"/>
  <c r="AU32" i="1" s="1"/>
  <c r="AX32" i="1"/>
  <c r="AZ32" i="1"/>
  <c r="BA32" i="1" s="1"/>
  <c r="AY32" i="1" s="1"/>
  <c r="BB32" i="1"/>
  <c r="BE32" i="1"/>
  <c r="BC32" i="1" s="1"/>
  <c r="BF32" i="1"/>
  <c r="BI32" i="1"/>
  <c r="BG32" i="1" s="1"/>
  <c r="BJ32" i="1"/>
  <c r="BL32" i="1"/>
  <c r="BM32" i="1" s="1"/>
  <c r="BK32" i="1" s="1"/>
  <c r="BN32" i="1"/>
  <c r="BQ32" i="1"/>
  <c r="BO32" i="1" s="1"/>
  <c r="BR32" i="1"/>
  <c r="BT32" i="1"/>
  <c r="BU32" i="1" s="1"/>
  <c r="BS32" i="1" s="1"/>
  <c r="BV32" i="1"/>
  <c r="BY32" i="1"/>
  <c r="BW32" i="1" s="1"/>
  <c r="BZ32" i="1"/>
  <c r="CB32" i="1"/>
  <c r="CC32" i="1" s="1"/>
  <c r="CA32" i="1" s="1"/>
  <c r="CD32" i="1"/>
  <c r="CE32" i="1" s="1"/>
  <c r="CF32" i="1"/>
  <c r="CH32" i="1"/>
  <c r="CK32" i="1"/>
  <c r="CI32" i="1" s="1"/>
  <c r="CL32" i="1"/>
  <c r="CO32" i="1"/>
  <c r="CM32" i="1" s="1"/>
  <c r="CP32" i="1"/>
  <c r="CR32" i="1"/>
  <c r="CT32" i="1"/>
  <c r="CV32" i="1"/>
  <c r="CX32" i="1"/>
  <c r="CZ32" i="1"/>
  <c r="DD32" i="1"/>
  <c r="DF32" i="1"/>
  <c r="DL32" i="1"/>
  <c r="DN32" i="1"/>
  <c r="DR32" i="1"/>
  <c r="DS32" i="1"/>
  <c r="J33" i="1"/>
  <c r="H33" i="1" s="1"/>
  <c r="R33" i="1"/>
  <c r="U33" i="1"/>
  <c r="S33" i="1" s="1"/>
  <c r="V33" i="1"/>
  <c r="Y33" i="1"/>
  <c r="W33" i="1" s="1"/>
  <c r="Z33" i="1"/>
  <c r="AC33" i="1"/>
  <c r="AA33" i="1" s="1"/>
  <c r="AD33" i="1"/>
  <c r="AF33" i="1"/>
  <c r="AG33" i="1" s="1"/>
  <c r="AE33" i="1" s="1"/>
  <c r="AH33" i="1"/>
  <c r="AJ33" i="1"/>
  <c r="AK33" i="1" s="1"/>
  <c r="AI33" i="1" s="1"/>
  <c r="AL33" i="1"/>
  <c r="AM33" i="1" s="1"/>
  <c r="AN33" i="1"/>
  <c r="AP33" i="1"/>
  <c r="AQ33" i="1" s="1"/>
  <c r="AR33" i="1"/>
  <c r="AS33" i="1"/>
  <c r="AT33" i="1"/>
  <c r="AV33" i="1"/>
  <c r="AW33" i="1" s="1"/>
  <c r="AU33" i="1" s="1"/>
  <c r="AX33" i="1"/>
  <c r="AZ33" i="1"/>
  <c r="BA33" i="1" s="1"/>
  <c r="AY33" i="1" s="1"/>
  <c r="BB33" i="1"/>
  <c r="BE33" i="1"/>
  <c r="BC33" i="1" s="1"/>
  <c r="BF33" i="1"/>
  <c r="BI33" i="1"/>
  <c r="BG33" i="1" s="1"/>
  <c r="BJ33" i="1"/>
  <c r="BL33" i="1"/>
  <c r="BM33" i="1" s="1"/>
  <c r="BK33" i="1" s="1"/>
  <c r="BN33" i="1"/>
  <c r="BQ33" i="1"/>
  <c r="BO33" i="1" s="1"/>
  <c r="BR33" i="1"/>
  <c r="BT33" i="1"/>
  <c r="BU33" i="1" s="1"/>
  <c r="BS33" i="1" s="1"/>
  <c r="BV33" i="1"/>
  <c r="BY33" i="1"/>
  <c r="BW33" i="1" s="1"/>
  <c r="BZ33" i="1"/>
  <c r="CB33" i="1"/>
  <c r="CC33" i="1" s="1"/>
  <c r="CA33" i="1" s="1"/>
  <c r="CD33" i="1"/>
  <c r="CE33" i="1" s="1"/>
  <c r="CF33" i="1"/>
  <c r="CH33" i="1"/>
  <c r="CK33" i="1"/>
  <c r="CI33" i="1" s="1"/>
  <c r="CL33" i="1"/>
  <c r="CO33" i="1"/>
  <c r="CM33" i="1" s="1"/>
  <c r="CP33" i="1"/>
  <c r="CR33" i="1"/>
  <c r="CT33" i="1"/>
  <c r="CV33" i="1"/>
  <c r="CX33" i="1"/>
  <c r="CZ33" i="1"/>
  <c r="DD33" i="1"/>
  <c r="DF33" i="1"/>
  <c r="DL33" i="1"/>
  <c r="DN33" i="1"/>
  <c r="DR33" i="1"/>
  <c r="DS33" i="1"/>
  <c r="J34" i="1"/>
  <c r="H34" i="1" s="1"/>
  <c r="R34" i="1"/>
  <c r="U34" i="1"/>
  <c r="S34" i="1" s="1"/>
  <c r="V34" i="1"/>
  <c r="Y34" i="1"/>
  <c r="W34" i="1" s="1"/>
  <c r="Z34" i="1"/>
  <c r="AC34" i="1"/>
  <c r="AA34" i="1" s="1"/>
  <c r="AD34" i="1"/>
  <c r="AF34" i="1"/>
  <c r="AG34" i="1" s="1"/>
  <c r="AE34" i="1" s="1"/>
  <c r="AH34" i="1"/>
  <c r="AJ34" i="1"/>
  <c r="AK34" i="1" s="1"/>
  <c r="AI34" i="1" s="1"/>
  <c r="AL34" i="1"/>
  <c r="AM34" i="1" s="1"/>
  <c r="AN34" i="1"/>
  <c r="AP34" i="1"/>
  <c r="AQ34" i="1" s="1"/>
  <c r="AR34" i="1"/>
  <c r="AS34" i="1"/>
  <c r="AT34" i="1"/>
  <c r="AV34" i="1"/>
  <c r="AW34" i="1" s="1"/>
  <c r="AU34" i="1" s="1"/>
  <c r="AX34" i="1"/>
  <c r="AZ34" i="1"/>
  <c r="BA34" i="1" s="1"/>
  <c r="AY34" i="1" s="1"/>
  <c r="BB34" i="1"/>
  <c r="BE34" i="1"/>
  <c r="BC34" i="1" s="1"/>
  <c r="BF34" i="1"/>
  <c r="BI34" i="1"/>
  <c r="BG34" i="1" s="1"/>
  <c r="BJ34" i="1"/>
  <c r="BL34" i="1"/>
  <c r="BM34" i="1" s="1"/>
  <c r="BK34" i="1" s="1"/>
  <c r="BN34" i="1"/>
  <c r="BQ34" i="1"/>
  <c r="BO34" i="1" s="1"/>
  <c r="BR34" i="1"/>
  <c r="BT34" i="1"/>
  <c r="BU34" i="1" s="1"/>
  <c r="BS34" i="1" s="1"/>
  <c r="BV34" i="1"/>
  <c r="BY34" i="1"/>
  <c r="BW34" i="1" s="1"/>
  <c r="BZ34" i="1"/>
  <c r="CB34" i="1"/>
  <c r="CC34" i="1" s="1"/>
  <c r="CA34" i="1" s="1"/>
  <c r="CD34" i="1"/>
  <c r="CE34" i="1" s="1"/>
  <c r="CF34" i="1"/>
  <c r="CH34" i="1"/>
  <c r="CK34" i="1"/>
  <c r="CI34" i="1" s="1"/>
  <c r="CL34" i="1"/>
  <c r="CO34" i="1"/>
  <c r="CM34" i="1" s="1"/>
  <c r="CP34" i="1"/>
  <c r="CR34" i="1"/>
  <c r="CT34" i="1"/>
  <c r="CV34" i="1"/>
  <c r="CX34" i="1"/>
  <c r="CZ34" i="1"/>
  <c r="DD34" i="1"/>
  <c r="DF34" i="1"/>
  <c r="DL34" i="1"/>
  <c r="DN34" i="1"/>
  <c r="DR34" i="1"/>
  <c r="DS34" i="1"/>
  <c r="J35" i="1"/>
  <c r="H35" i="1" s="1"/>
  <c r="U35" i="1"/>
  <c r="S35" i="1" s="1"/>
  <c r="Y35" i="1"/>
  <c r="W35" i="1" s="1"/>
  <c r="AC35" i="1"/>
  <c r="AA35" i="1" s="1"/>
  <c r="AF35" i="1"/>
  <c r="AG35" i="1" s="1"/>
  <c r="AE35" i="1" s="1"/>
  <c r="AJ35" i="1"/>
  <c r="AK35" i="1" s="1"/>
  <c r="AI35" i="1" s="1"/>
  <c r="AM35" i="1"/>
  <c r="AN35" i="1"/>
  <c r="AQ35" i="1"/>
  <c r="AR35" i="1"/>
  <c r="AS35" i="1"/>
  <c r="AV35" i="1"/>
  <c r="AW35" i="1" s="1"/>
  <c r="AU35" i="1" s="1"/>
  <c r="AZ35" i="1"/>
  <c r="BB35" i="1"/>
  <c r="BE35" i="1"/>
  <c r="BC35" i="1" s="1"/>
  <c r="BF35" i="1"/>
  <c r="BI35" i="1"/>
  <c r="BG35" i="1" s="1"/>
  <c r="BJ35" i="1"/>
  <c r="BL35" i="1"/>
  <c r="BM35" i="1" s="1"/>
  <c r="BK35" i="1" s="1"/>
  <c r="BN35" i="1"/>
  <c r="BQ35" i="1"/>
  <c r="BO35" i="1" s="1"/>
  <c r="BR35" i="1"/>
  <c r="BT35" i="1"/>
  <c r="BU35" i="1" s="1"/>
  <c r="BS35" i="1" s="1"/>
  <c r="BV35" i="1"/>
  <c r="BY35" i="1"/>
  <c r="BW35" i="1" s="1"/>
  <c r="BZ35" i="1"/>
  <c r="CB35" i="1"/>
  <c r="CC35" i="1" s="1"/>
  <c r="CA35" i="1" s="1"/>
  <c r="CD35" i="1"/>
  <c r="CE35" i="1" s="1"/>
  <c r="CF35" i="1"/>
  <c r="CH35" i="1"/>
  <c r="CK35" i="1"/>
  <c r="CI35" i="1" s="1"/>
  <c r="CL35" i="1"/>
  <c r="CO35" i="1"/>
  <c r="CM35" i="1" s="1"/>
  <c r="CP35" i="1"/>
  <c r="CR35" i="1"/>
  <c r="CT35" i="1"/>
  <c r="CV35" i="1"/>
  <c r="CX35" i="1"/>
  <c r="CZ35" i="1"/>
  <c r="DD35" i="1"/>
  <c r="DF35" i="1"/>
  <c r="DL35" i="1"/>
  <c r="DN35" i="1"/>
  <c r="DR35" i="1"/>
  <c r="DS35" i="1"/>
  <c r="DX35" i="1"/>
  <c r="J36" i="1"/>
  <c r="H36" i="1" s="1"/>
  <c r="R36" i="1"/>
  <c r="U36" i="1"/>
  <c r="S36" i="1" s="1"/>
  <c r="V36" i="1"/>
  <c r="Y36" i="1"/>
  <c r="W36" i="1" s="1"/>
  <c r="Z36" i="1"/>
  <c r="AC36" i="1"/>
  <c r="AA36" i="1" s="1"/>
  <c r="AD36" i="1"/>
  <c r="AF36" i="1"/>
  <c r="AG36" i="1" s="1"/>
  <c r="AE36" i="1" s="1"/>
  <c r="AH36" i="1"/>
  <c r="AJ36" i="1"/>
  <c r="AK36" i="1" s="1"/>
  <c r="AI36" i="1" s="1"/>
  <c r="AL36" i="1"/>
  <c r="AM36" i="1" s="1"/>
  <c r="AN36" i="1"/>
  <c r="AP36" i="1"/>
  <c r="AQ36" i="1" s="1"/>
  <c r="AR36" i="1"/>
  <c r="AS36" i="1"/>
  <c r="AT36" i="1"/>
  <c r="AV36" i="1"/>
  <c r="AW36" i="1" s="1"/>
  <c r="AU36" i="1" s="1"/>
  <c r="AX36" i="1"/>
  <c r="AZ36" i="1"/>
  <c r="BA36" i="1" s="1"/>
  <c r="AY36" i="1" s="1"/>
  <c r="BB36" i="1"/>
  <c r="BE36" i="1"/>
  <c r="BC36" i="1" s="1"/>
  <c r="BF36" i="1"/>
  <c r="BI36" i="1"/>
  <c r="BG36" i="1" s="1"/>
  <c r="BJ36" i="1"/>
  <c r="BL36" i="1"/>
  <c r="BM36" i="1" s="1"/>
  <c r="BK36" i="1" s="1"/>
  <c r="BN36" i="1"/>
  <c r="BQ36" i="1"/>
  <c r="BO36" i="1" s="1"/>
  <c r="BR36" i="1"/>
  <c r="BT36" i="1"/>
  <c r="BU36" i="1" s="1"/>
  <c r="BS36" i="1" s="1"/>
  <c r="BV36" i="1"/>
  <c r="BY36" i="1"/>
  <c r="BW36" i="1" s="1"/>
  <c r="BZ36" i="1"/>
  <c r="CB36" i="1"/>
  <c r="CC36" i="1" s="1"/>
  <c r="CA36" i="1" s="1"/>
  <c r="CD36" i="1"/>
  <c r="CE36" i="1" s="1"/>
  <c r="CF36" i="1"/>
  <c r="CH36" i="1"/>
  <c r="CK36" i="1"/>
  <c r="CI36" i="1" s="1"/>
  <c r="CL36" i="1"/>
  <c r="CO36" i="1"/>
  <c r="CM36" i="1" s="1"/>
  <c r="CP36" i="1"/>
  <c r="CR36" i="1"/>
  <c r="CT36" i="1"/>
  <c r="CV36" i="1"/>
  <c r="CX36" i="1"/>
  <c r="CZ36" i="1"/>
  <c r="DD36" i="1"/>
  <c r="DF36" i="1"/>
  <c r="DL36" i="1"/>
  <c r="DN36" i="1"/>
  <c r="DR36" i="1"/>
  <c r="DS36" i="1"/>
  <c r="J37" i="1"/>
  <c r="H37" i="1" s="1"/>
  <c r="R37" i="1"/>
  <c r="U37" i="1"/>
  <c r="S37" i="1" s="1"/>
  <c r="V37" i="1"/>
  <c r="Y37" i="1"/>
  <c r="W37" i="1" s="1"/>
  <c r="Z37" i="1"/>
  <c r="AC37" i="1"/>
  <c r="AA37" i="1" s="1"/>
  <c r="AD37" i="1"/>
  <c r="AF37" i="1"/>
  <c r="AG37" i="1" s="1"/>
  <c r="AE37" i="1" s="1"/>
  <c r="AH37" i="1"/>
  <c r="AJ37" i="1"/>
  <c r="AK37" i="1" s="1"/>
  <c r="AI37" i="1" s="1"/>
  <c r="AL37" i="1"/>
  <c r="AM37" i="1" s="1"/>
  <c r="AN37" i="1"/>
  <c r="AP37" i="1"/>
  <c r="AQ37" i="1" s="1"/>
  <c r="AR37" i="1"/>
  <c r="AS37" i="1"/>
  <c r="AT37" i="1"/>
  <c r="AV37" i="1"/>
  <c r="AW37" i="1" s="1"/>
  <c r="AU37" i="1" s="1"/>
  <c r="AX37" i="1"/>
  <c r="AZ37" i="1"/>
  <c r="BA37" i="1" s="1"/>
  <c r="AY37" i="1" s="1"/>
  <c r="BB37" i="1"/>
  <c r="BE37" i="1"/>
  <c r="BC37" i="1" s="1"/>
  <c r="BF37" i="1"/>
  <c r="BI37" i="1"/>
  <c r="BG37" i="1" s="1"/>
  <c r="BJ37" i="1"/>
  <c r="BL37" i="1"/>
  <c r="BM37" i="1" s="1"/>
  <c r="BK37" i="1" s="1"/>
  <c r="BN37" i="1"/>
  <c r="BQ37" i="1"/>
  <c r="BO37" i="1" s="1"/>
  <c r="BR37" i="1"/>
  <c r="BT37" i="1"/>
  <c r="BU37" i="1" s="1"/>
  <c r="BS37" i="1" s="1"/>
  <c r="BV37" i="1"/>
  <c r="BY37" i="1"/>
  <c r="BW37" i="1" s="1"/>
  <c r="BZ37" i="1"/>
  <c r="CB37" i="1"/>
  <c r="CC37" i="1" s="1"/>
  <c r="CA37" i="1" s="1"/>
  <c r="CD37" i="1"/>
  <c r="CE37" i="1" s="1"/>
  <c r="CF37" i="1"/>
  <c r="CH37" i="1"/>
  <c r="CK37" i="1"/>
  <c r="CI37" i="1" s="1"/>
  <c r="CL37" i="1"/>
  <c r="CO37" i="1"/>
  <c r="CM37" i="1" s="1"/>
  <c r="CP37" i="1"/>
  <c r="CR37" i="1"/>
  <c r="CT37" i="1"/>
  <c r="CV37" i="1"/>
  <c r="CX37" i="1"/>
  <c r="CZ37" i="1"/>
  <c r="DD37" i="1"/>
  <c r="DF37" i="1"/>
  <c r="DL37" i="1"/>
  <c r="DN37" i="1"/>
  <c r="DR37" i="1"/>
  <c r="DS37" i="1"/>
  <c r="J38" i="1"/>
  <c r="H38" i="1" s="1"/>
  <c r="R38" i="1"/>
  <c r="U38" i="1"/>
  <c r="S38" i="1" s="1"/>
  <c r="V38" i="1"/>
  <c r="Y38" i="1"/>
  <c r="W38" i="1" s="1"/>
  <c r="Z38" i="1"/>
  <c r="AC38" i="1"/>
  <c r="AA38" i="1" s="1"/>
  <c r="AD38" i="1"/>
  <c r="AF38" i="1"/>
  <c r="AG38" i="1" s="1"/>
  <c r="AE38" i="1" s="1"/>
  <c r="AH38" i="1"/>
  <c r="AJ38" i="1"/>
  <c r="AK38" i="1" s="1"/>
  <c r="AI38" i="1" s="1"/>
  <c r="AL38" i="1"/>
  <c r="AM38" i="1" s="1"/>
  <c r="AN38" i="1"/>
  <c r="AP38" i="1"/>
  <c r="AQ38" i="1" s="1"/>
  <c r="AR38" i="1"/>
  <c r="AS38" i="1"/>
  <c r="AT38" i="1"/>
  <c r="AV38" i="1"/>
  <c r="AW38" i="1" s="1"/>
  <c r="AU38" i="1" s="1"/>
  <c r="AX38" i="1"/>
  <c r="AZ38" i="1"/>
  <c r="BA38" i="1" s="1"/>
  <c r="AY38" i="1" s="1"/>
  <c r="BB38" i="1"/>
  <c r="BE38" i="1"/>
  <c r="BC38" i="1" s="1"/>
  <c r="BF38" i="1"/>
  <c r="BI38" i="1"/>
  <c r="BG38" i="1" s="1"/>
  <c r="BJ38" i="1"/>
  <c r="BL38" i="1"/>
  <c r="BM38" i="1" s="1"/>
  <c r="BK38" i="1" s="1"/>
  <c r="BN38" i="1"/>
  <c r="BQ38" i="1"/>
  <c r="BO38" i="1" s="1"/>
  <c r="BR38" i="1"/>
  <c r="BT38" i="1"/>
  <c r="BU38" i="1" s="1"/>
  <c r="BS38" i="1" s="1"/>
  <c r="BV38" i="1"/>
  <c r="BY38" i="1"/>
  <c r="BW38" i="1" s="1"/>
  <c r="BZ38" i="1"/>
  <c r="CB38" i="1"/>
  <c r="CC38" i="1" s="1"/>
  <c r="CA38" i="1" s="1"/>
  <c r="CD38" i="1"/>
  <c r="CE38" i="1" s="1"/>
  <c r="CF38" i="1"/>
  <c r="CH38" i="1"/>
  <c r="CK38" i="1"/>
  <c r="CI38" i="1" s="1"/>
  <c r="CL38" i="1"/>
  <c r="CO38" i="1"/>
  <c r="CM38" i="1" s="1"/>
  <c r="CP38" i="1"/>
  <c r="CR38" i="1"/>
  <c r="CT38" i="1"/>
  <c r="CV38" i="1"/>
  <c r="CX38" i="1"/>
  <c r="CZ38" i="1"/>
  <c r="DD38" i="1"/>
  <c r="DF38" i="1"/>
  <c r="DL38" i="1"/>
  <c r="DN38" i="1"/>
  <c r="DR38" i="1"/>
  <c r="DS38" i="1"/>
  <c r="J39" i="1"/>
  <c r="H39" i="1" s="1"/>
  <c r="R39" i="1"/>
  <c r="U39" i="1"/>
  <c r="S39" i="1" s="1"/>
  <c r="V39" i="1"/>
  <c r="Y39" i="1"/>
  <c r="W39" i="1" s="1"/>
  <c r="Z39" i="1"/>
  <c r="AC39" i="1"/>
  <c r="AA39" i="1" s="1"/>
  <c r="AD39" i="1"/>
  <c r="AF39" i="1"/>
  <c r="AG39" i="1" s="1"/>
  <c r="AE39" i="1" s="1"/>
  <c r="AH39" i="1"/>
  <c r="AJ39" i="1"/>
  <c r="AK39" i="1" s="1"/>
  <c r="AI39" i="1" s="1"/>
  <c r="AL39" i="1"/>
  <c r="AM39" i="1" s="1"/>
  <c r="AN39" i="1"/>
  <c r="AP39" i="1"/>
  <c r="AQ39" i="1" s="1"/>
  <c r="AR39" i="1"/>
  <c r="AS39" i="1"/>
  <c r="AT39" i="1"/>
  <c r="AV39" i="1"/>
  <c r="AW39" i="1" s="1"/>
  <c r="AU39" i="1" s="1"/>
  <c r="AX39" i="1"/>
  <c r="AZ39" i="1"/>
  <c r="BA39" i="1" s="1"/>
  <c r="AY39" i="1" s="1"/>
  <c r="BB39" i="1"/>
  <c r="BE39" i="1"/>
  <c r="BC39" i="1" s="1"/>
  <c r="BF39" i="1"/>
  <c r="BI39" i="1"/>
  <c r="BG39" i="1" s="1"/>
  <c r="BJ39" i="1"/>
  <c r="BL39" i="1"/>
  <c r="BM39" i="1" s="1"/>
  <c r="BK39" i="1" s="1"/>
  <c r="BN39" i="1"/>
  <c r="BQ39" i="1"/>
  <c r="BO39" i="1" s="1"/>
  <c r="BR39" i="1"/>
  <c r="BT39" i="1"/>
  <c r="BU39" i="1" s="1"/>
  <c r="BS39" i="1" s="1"/>
  <c r="BV39" i="1"/>
  <c r="BY39" i="1"/>
  <c r="BW39" i="1" s="1"/>
  <c r="BZ39" i="1"/>
  <c r="CB39" i="1"/>
  <c r="CC39" i="1" s="1"/>
  <c r="CA39" i="1" s="1"/>
  <c r="CD39" i="1"/>
  <c r="CE39" i="1" s="1"/>
  <c r="CF39" i="1"/>
  <c r="CH39" i="1"/>
  <c r="CK39" i="1"/>
  <c r="CI39" i="1" s="1"/>
  <c r="CL39" i="1"/>
  <c r="CO39" i="1"/>
  <c r="CM39" i="1" s="1"/>
  <c r="CP39" i="1"/>
  <c r="CR39" i="1"/>
  <c r="CT39" i="1"/>
  <c r="CV39" i="1"/>
  <c r="CX39" i="1"/>
  <c r="CZ39" i="1"/>
  <c r="DD39" i="1"/>
  <c r="DF39" i="1"/>
  <c r="DL39" i="1"/>
  <c r="DN39" i="1"/>
  <c r="DR39" i="1"/>
  <c r="DS39" i="1"/>
  <c r="J50" i="1"/>
  <c r="H50" i="1" s="1"/>
  <c r="R50" i="1"/>
  <c r="U50" i="1"/>
  <c r="S50" i="1" s="1"/>
  <c r="V50" i="1"/>
  <c r="Y50" i="1"/>
  <c r="W50" i="1" s="1"/>
  <c r="Z50" i="1"/>
  <c r="AC50" i="1"/>
  <c r="AA50" i="1" s="1"/>
  <c r="AD50" i="1"/>
  <c r="AF50" i="1"/>
  <c r="AG50" i="1" s="1"/>
  <c r="AE50" i="1" s="1"/>
  <c r="AH50" i="1"/>
  <c r="AJ50" i="1"/>
  <c r="AK50" i="1" s="1"/>
  <c r="AI50" i="1" s="1"/>
  <c r="AL50" i="1"/>
  <c r="AM50" i="1" s="1"/>
  <c r="AN50" i="1"/>
  <c r="AP50" i="1"/>
  <c r="AQ50" i="1" s="1"/>
  <c r="AR50" i="1"/>
  <c r="AS50" i="1"/>
  <c r="AT50" i="1"/>
  <c r="AV50" i="1"/>
  <c r="AW50" i="1" s="1"/>
  <c r="AU50" i="1" s="1"/>
  <c r="AX50" i="1"/>
  <c r="AZ50" i="1"/>
  <c r="BA50" i="1" s="1"/>
  <c r="AY50" i="1" s="1"/>
  <c r="BB50" i="1"/>
  <c r="BE50" i="1"/>
  <c r="BC50" i="1" s="1"/>
  <c r="BF50" i="1"/>
  <c r="BI50" i="1"/>
  <c r="BG50" i="1" s="1"/>
  <c r="BJ50" i="1"/>
  <c r="BL50" i="1"/>
  <c r="BM50" i="1" s="1"/>
  <c r="BK50" i="1" s="1"/>
  <c r="BN50" i="1"/>
  <c r="BQ50" i="1"/>
  <c r="BO50" i="1" s="1"/>
  <c r="BR50" i="1"/>
  <c r="BT50" i="1"/>
  <c r="BU50" i="1" s="1"/>
  <c r="BS50" i="1" s="1"/>
  <c r="BV50" i="1"/>
  <c r="BY50" i="1"/>
  <c r="BW50" i="1" s="1"/>
  <c r="BZ50" i="1"/>
  <c r="CB50" i="1"/>
  <c r="CC50" i="1" s="1"/>
  <c r="CA50" i="1" s="1"/>
  <c r="CD50" i="1"/>
  <c r="CE50" i="1" s="1"/>
  <c r="CF50" i="1"/>
  <c r="CH50" i="1"/>
  <c r="CK50" i="1"/>
  <c r="CI50" i="1" s="1"/>
  <c r="CL50" i="1"/>
  <c r="CO50" i="1"/>
  <c r="CM50" i="1" s="1"/>
  <c r="CP50" i="1"/>
  <c r="CR50" i="1"/>
  <c r="CT50" i="1"/>
  <c r="CV50" i="1"/>
  <c r="CX50" i="1"/>
  <c r="CZ50" i="1"/>
  <c r="DD50" i="1"/>
  <c r="DF50" i="1"/>
  <c r="DL50" i="1"/>
  <c r="DN50" i="1"/>
  <c r="DR50" i="1"/>
  <c r="DS50" i="1"/>
  <c r="J55" i="1"/>
  <c r="H55" i="1" s="1"/>
  <c r="R55" i="1"/>
  <c r="U55" i="1"/>
  <c r="S55" i="1" s="1"/>
  <c r="V55" i="1"/>
  <c r="Y55" i="1"/>
  <c r="W55" i="1" s="1"/>
  <c r="Z55" i="1"/>
  <c r="AC55" i="1"/>
  <c r="AA55" i="1" s="1"/>
  <c r="AD55" i="1"/>
  <c r="AF55" i="1"/>
  <c r="AG55" i="1" s="1"/>
  <c r="AE55" i="1" s="1"/>
  <c r="AH55" i="1"/>
  <c r="AJ55" i="1"/>
  <c r="AK55" i="1" s="1"/>
  <c r="AI55" i="1" s="1"/>
  <c r="AL55" i="1"/>
  <c r="AM55" i="1" s="1"/>
  <c r="AN55" i="1"/>
  <c r="AP55" i="1"/>
  <c r="AQ55" i="1" s="1"/>
  <c r="AR55" i="1"/>
  <c r="AS55" i="1"/>
  <c r="AT55" i="1"/>
  <c r="AV55" i="1"/>
  <c r="AW55" i="1" s="1"/>
  <c r="AU55" i="1" s="1"/>
  <c r="AX55" i="1"/>
  <c r="AZ55" i="1"/>
  <c r="BA55" i="1" s="1"/>
  <c r="AY55" i="1" s="1"/>
  <c r="BB55" i="1"/>
  <c r="BE55" i="1"/>
  <c r="BC55" i="1" s="1"/>
  <c r="BF55" i="1"/>
  <c r="BI55" i="1"/>
  <c r="BG55" i="1" s="1"/>
  <c r="BJ55" i="1"/>
  <c r="BL55" i="1"/>
  <c r="BM55" i="1" s="1"/>
  <c r="BK55" i="1" s="1"/>
  <c r="BN55" i="1"/>
  <c r="BQ55" i="1"/>
  <c r="BO55" i="1" s="1"/>
  <c r="BR55" i="1"/>
  <c r="BT55" i="1"/>
  <c r="BU55" i="1" s="1"/>
  <c r="BS55" i="1" s="1"/>
  <c r="BV55" i="1"/>
  <c r="BY55" i="1"/>
  <c r="BW55" i="1" s="1"/>
  <c r="BZ55" i="1"/>
  <c r="CB55" i="1"/>
  <c r="CC55" i="1" s="1"/>
  <c r="CA55" i="1" s="1"/>
  <c r="CD55" i="1"/>
  <c r="CE55" i="1" s="1"/>
  <c r="CF55" i="1"/>
  <c r="CH55" i="1"/>
  <c r="CK55" i="1"/>
  <c r="CI55" i="1" s="1"/>
  <c r="CL55" i="1"/>
  <c r="CO55" i="1"/>
  <c r="CM55" i="1" s="1"/>
  <c r="CP55" i="1"/>
  <c r="CR55" i="1"/>
  <c r="CT55" i="1"/>
  <c r="CV55" i="1"/>
  <c r="CX55" i="1"/>
  <c r="CZ55" i="1"/>
  <c r="DD55" i="1"/>
  <c r="DF55" i="1"/>
  <c r="DL55" i="1"/>
  <c r="DN55" i="1"/>
  <c r="DR55" i="1"/>
  <c r="DS55" i="1"/>
  <c r="DY28" i="1" l="1"/>
  <c r="DY18" i="1"/>
  <c r="DX6" i="1"/>
  <c r="DX27" i="1"/>
  <c r="DV15" i="1"/>
  <c r="DY22" i="1"/>
  <c r="DT39" i="1"/>
  <c r="DY36" i="1"/>
  <c r="DW17" i="1"/>
  <c r="DY3" i="1"/>
  <c r="DY21" i="1"/>
  <c r="DY13" i="1"/>
  <c r="DY39" i="1"/>
  <c r="DT27" i="1"/>
  <c r="DU27" i="1" s="1"/>
  <c r="DW22" i="1"/>
  <c r="DW12" i="1"/>
  <c r="DY50" i="1"/>
  <c r="DW38" i="1"/>
  <c r="DY33" i="1"/>
  <c r="DT23" i="1"/>
  <c r="DY20" i="1"/>
  <c r="DY16" i="1"/>
  <c r="DV13" i="1"/>
  <c r="DY7" i="1"/>
  <c r="DY31" i="1"/>
  <c r="DT32" i="1"/>
  <c r="DW31" i="1"/>
  <c r="DX39" i="1"/>
  <c r="DY24" i="1"/>
  <c r="DV18" i="1"/>
  <c r="DY10" i="1"/>
  <c r="DT6" i="1"/>
  <c r="DY29" i="1"/>
  <c r="DY19" i="1"/>
  <c r="DY14" i="1"/>
  <c r="DY11" i="1"/>
  <c r="DY9" i="1"/>
  <c r="DW9" i="1"/>
  <c r="DY27" i="1"/>
  <c r="DW26" i="1"/>
  <c r="DW16" i="1"/>
  <c r="DY6" i="1"/>
  <c r="DW5" i="1"/>
  <c r="DW39" i="1"/>
  <c r="DW37" i="1"/>
  <c r="DT37" i="1"/>
  <c r="DX37" i="1"/>
  <c r="DW34" i="1"/>
  <c r="DT34" i="1"/>
  <c r="DX34" i="1"/>
  <c r="DV33" i="1"/>
  <c r="DW33" i="1"/>
  <c r="DT33" i="1"/>
  <c r="DX33" i="1"/>
  <c r="DV31" i="1"/>
  <c r="DW25" i="1"/>
  <c r="DT25" i="1"/>
  <c r="DX25" i="1"/>
  <c r="DT16" i="1"/>
  <c r="DW4" i="1"/>
  <c r="DT4" i="1"/>
  <c r="DX4" i="1"/>
  <c r="DV3" i="1"/>
  <c r="DW3" i="1"/>
  <c r="DT3" i="1"/>
  <c r="DX3" i="1"/>
  <c r="DY55" i="1"/>
  <c r="DT38" i="1"/>
  <c r="DV34" i="1"/>
  <c r="DY30" i="1"/>
  <c r="DV29" i="1"/>
  <c r="DW29" i="1"/>
  <c r="DX29" i="1"/>
  <c r="DT26" i="1"/>
  <c r="DU26" i="1" s="1"/>
  <c r="DV21" i="1"/>
  <c r="DW21" i="1"/>
  <c r="DT21" i="1"/>
  <c r="DX21" i="1"/>
  <c r="DW18" i="1"/>
  <c r="DW13" i="1"/>
  <c r="DW11" i="1"/>
  <c r="DT11" i="1"/>
  <c r="DX11" i="1"/>
  <c r="DV4" i="1"/>
  <c r="DW55" i="1"/>
  <c r="DT55" i="1"/>
  <c r="DX55" i="1"/>
  <c r="DV50" i="1"/>
  <c r="DW50" i="1"/>
  <c r="DT50" i="1"/>
  <c r="DX50" i="1"/>
  <c r="DY38" i="1"/>
  <c r="DV38" i="1"/>
  <c r="DY35" i="1"/>
  <c r="BA35" i="1"/>
  <c r="DV35" i="1"/>
  <c r="DY32" i="1"/>
  <c r="DW32" i="1"/>
  <c r="DW30" i="1"/>
  <c r="DT30" i="1"/>
  <c r="DX30" i="1"/>
  <c r="DV28" i="1"/>
  <c r="DW28" i="1"/>
  <c r="DT28" i="1"/>
  <c r="DX28" i="1"/>
  <c r="DY26" i="1"/>
  <c r="DV26" i="1"/>
  <c r="DY23" i="1"/>
  <c r="DW23" i="1"/>
  <c r="DV20" i="1"/>
  <c r="DW20" i="1"/>
  <c r="DT20" i="1"/>
  <c r="DX20" i="1"/>
  <c r="DX18" i="1"/>
  <c r="DT17" i="1"/>
  <c r="DY15" i="1"/>
  <c r="DX13" i="1"/>
  <c r="DT12" i="1"/>
  <c r="DV11" i="1"/>
  <c r="DW8" i="1"/>
  <c r="DT8" i="1"/>
  <c r="DX8" i="1"/>
  <c r="DV7" i="1"/>
  <c r="DW7" i="1"/>
  <c r="DT7" i="1"/>
  <c r="DX7" i="1"/>
  <c r="DY5" i="1"/>
  <c r="DV5" i="1"/>
  <c r="DV36" i="1"/>
  <c r="DW36" i="1"/>
  <c r="DT36" i="1"/>
  <c r="DX36" i="1"/>
  <c r="DW27" i="1"/>
  <c r="DV24" i="1"/>
  <c r="DW24" i="1"/>
  <c r="DT24" i="1"/>
  <c r="DX24" i="1"/>
  <c r="DV9" i="1"/>
  <c r="DW6" i="1"/>
  <c r="DV37" i="1"/>
  <c r="DV32" i="1"/>
  <c r="DV25" i="1"/>
  <c r="DV23" i="1"/>
  <c r="DX22" i="1"/>
  <c r="DV22" i="1"/>
  <c r="DV16" i="1"/>
  <c r="DV10" i="1"/>
  <c r="DW10" i="1"/>
  <c r="DT10" i="1"/>
  <c r="DX10" i="1"/>
  <c r="DY8" i="1"/>
  <c r="DT5" i="1"/>
  <c r="DV55" i="1"/>
  <c r="DV39" i="1"/>
  <c r="DY37" i="1"/>
  <c r="DY34" i="1"/>
  <c r="DX32" i="1"/>
  <c r="DT31" i="1"/>
  <c r="DV30" i="1"/>
  <c r="DV27" i="1"/>
  <c r="DY25" i="1"/>
  <c r="DX23" i="1"/>
  <c r="DV19" i="1"/>
  <c r="DW19" i="1"/>
  <c r="DT19" i="1"/>
  <c r="DX19" i="1"/>
  <c r="DT18" i="1"/>
  <c r="DY17" i="1"/>
  <c r="DV17" i="1"/>
  <c r="DW15" i="1"/>
  <c r="DT15" i="1"/>
  <c r="DX15" i="1"/>
  <c r="DV14" i="1"/>
  <c r="DW14" i="1"/>
  <c r="DT14" i="1"/>
  <c r="DX14" i="1"/>
  <c r="DT13" i="1"/>
  <c r="DY12" i="1"/>
  <c r="DV12" i="1"/>
  <c r="DT9" i="1"/>
  <c r="DV8" i="1"/>
  <c r="DV6" i="1"/>
  <c r="DY4" i="1"/>
  <c r="DW35" i="1"/>
  <c r="DT29" i="1"/>
  <c r="DX38" i="1"/>
  <c r="DX31" i="1"/>
  <c r="DX26" i="1"/>
  <c r="DT22" i="1"/>
  <c r="DU22" i="1" s="1"/>
  <c r="DX17" i="1"/>
  <c r="DX16" i="1"/>
  <c r="DX12" i="1"/>
  <c r="DX9" i="1"/>
  <c r="DX5" i="1"/>
  <c r="DU17" i="1" l="1"/>
  <c r="DU5" i="1"/>
  <c r="DU39" i="1"/>
  <c r="DU38" i="1"/>
  <c r="DU10" i="1"/>
  <c r="DU50" i="1"/>
  <c r="DU11" i="1"/>
  <c r="DU12" i="1"/>
  <c r="DU6" i="1"/>
  <c r="DU37" i="1"/>
  <c r="DU4" i="1"/>
  <c r="DU16" i="1"/>
  <c r="DU32" i="1"/>
  <c r="DU9" i="1"/>
  <c r="DU14" i="1"/>
  <c r="DU31" i="1"/>
  <c r="DU36" i="1"/>
  <c r="DU20" i="1"/>
  <c r="DU34" i="1"/>
  <c r="DU8" i="1"/>
  <c r="DU55" i="1"/>
  <c r="DU18" i="1"/>
  <c r="DU23" i="1"/>
  <c r="DU30" i="1"/>
  <c r="DU19" i="1"/>
  <c r="DU29" i="1"/>
  <c r="DU24" i="1"/>
  <c r="DU28" i="1"/>
  <c r="DU33" i="1"/>
  <c r="DU13" i="1"/>
  <c r="DU15" i="1"/>
  <c r="DU7" i="1"/>
  <c r="DU25" i="1"/>
  <c r="AY35" i="1"/>
  <c r="DT35" i="1"/>
  <c r="DU21" i="1"/>
  <c r="DU3" i="1"/>
  <c r="DU35" i="1" l="1"/>
</calcChain>
</file>

<file path=xl/sharedStrings.xml><?xml version="1.0" encoding="utf-8"?>
<sst xmlns="http://schemas.openxmlformats.org/spreadsheetml/2006/main" count="368" uniqueCount="129">
  <si>
    <t xml:space="preserve"> </t>
  </si>
  <si>
    <t>СЗАО</t>
  </si>
  <si>
    <t>Волоколамское шоссе</t>
  </si>
  <si>
    <t>на всем протяжении</t>
  </si>
  <si>
    <t>Объекты, включенные на основании  транспортно- эксплуатационного состояния (ОАТИ)</t>
  </si>
  <si>
    <t>Объекты внесенные по предложениям Префектур АО</t>
  </si>
  <si>
    <t>на всем протяжений</t>
  </si>
  <si>
    <t>Хорошевский мост</t>
  </si>
  <si>
    <t>Фабричный проезд</t>
  </si>
  <si>
    <t xml:space="preserve">на всем протяжении </t>
  </si>
  <si>
    <t>Участок дорожного полотна с тротуаром от дома 9 до дома 11 по улице Маршала Прошлякова</t>
  </si>
  <si>
    <t>Устройство а/б покрытия и прилегающей территории к конечной станции общественного городского транспорта по адресу 1-й Силикатный проезд, д.12</t>
  </si>
  <si>
    <t>Тушинская улица</t>
  </si>
  <si>
    <t>Троице-Лыково (Техническая станция московского метро)</t>
  </si>
  <si>
    <t>нв всем протяжении</t>
  </si>
  <si>
    <t>Трикотажный проезд (в составе ТПУ "Трикотажная")</t>
  </si>
  <si>
    <t>Сходненский тупик</t>
  </si>
  <si>
    <t>до Фомичевой ул.</t>
  </si>
  <si>
    <t>от Волоколамского ш.</t>
  </si>
  <si>
    <t>Свободы улица</t>
  </si>
  <si>
    <t>Свободы  улица местный проезд района "Северное Тушино"</t>
  </si>
  <si>
    <t>Рословка улица</t>
  </si>
  <si>
    <t>Рословка ул., д.10-12 (дорога вдоль мкрн.8Б)</t>
  </si>
  <si>
    <t>Расплетина улица</t>
  </si>
  <si>
    <t>Путилковское шоссе (южная часть)</t>
  </si>
  <si>
    <t>Проезд Расплетина улица - ПТУ</t>
  </si>
  <si>
    <t>Проезд от улицы маршала Соколовского до улицы Маршала Конева</t>
  </si>
  <si>
    <t>Проезд от улицы Маршала Катукова дом 24 корпуса 3,4 до улицы Таллинская</t>
  </si>
  <si>
    <t>Проезд от Бирюзова Маршала улицы до 3-го Волоколамского проезда</t>
  </si>
  <si>
    <t>Проезд Народного Ополчения улица, дом 48 - Маршала Бирюзова улица, дом 2</t>
  </si>
  <si>
    <t>Проезд местный от Фомичевой улицы до м. Планерная (Бубнова улица)</t>
  </si>
  <si>
    <t>Проезд вдоль станции МЦК "Зорге", ТПУ "Новопесчаная"</t>
  </si>
  <si>
    <t>2-й Пехотный переулок</t>
  </si>
  <si>
    <t>Пехотная улица</t>
  </si>
  <si>
    <t>ОРП у трамвайного депо (пр-д №607)</t>
  </si>
  <si>
    <t>Никольский тупик (Асфальтированная дорога от входа на пляж "Химки-2" до гидротехнического сооружения "Канала им. Москвы")</t>
  </si>
  <si>
    <t>Народного Ополчения улица д. 33</t>
  </si>
  <si>
    <t>Набережная Новикова-Прибоя</t>
  </si>
  <si>
    <t>до Щукинской ул.</t>
  </si>
  <si>
    <t>от Новощукинской ул.</t>
  </si>
  <si>
    <t>Маршала Василевского улица в составе с ТПУ "Щукинская"</t>
  </si>
  <si>
    <t>Ирины Левченко ул.</t>
  </si>
  <si>
    <t>Дороги внутри коттеджного поселка, расположенного по адресу: г.Москва, Куркинское шоссе, д.27 к.1</t>
  </si>
  <si>
    <t>Дорога вдоль дома 23 по 1-му Тушинскому проезду</t>
  </si>
  <si>
    <t>Героев Панфиловцев улица</t>
  </si>
  <si>
    <t>Гамалеи улица</t>
  </si>
  <si>
    <t>Береговая улица</t>
  </si>
  <si>
    <t>Ангелов переулок</t>
  </si>
  <si>
    <t>Автобусный круг на ул. Генерала Белобородова</t>
  </si>
  <si>
    <t>3-й Щукинский проезд</t>
  </si>
  <si>
    <t>3-й Митинский проезд</t>
  </si>
  <si>
    <t>1-й Тушинский проезд</t>
  </si>
  <si>
    <t>1-й Волоколамский проезд</t>
  </si>
  <si>
    <t>протяженность существующего гранитного бордюрного камня</t>
  </si>
  <si>
    <t>протяженность существующего бетонного бордюрного камня</t>
  </si>
  <si>
    <t>без материалов (с разметочными мат-ми)</t>
  </si>
  <si>
    <t>стоимость без материалов (без разметочных мат-ов)</t>
  </si>
  <si>
    <t>дельта</t>
  </si>
  <si>
    <t>проверка</t>
  </si>
  <si>
    <t>стоимость разметки без материалов, руб.</t>
  </si>
  <si>
    <t>Разметка проезжей части, руб.</t>
  </si>
  <si>
    <t>разметка без материалов</t>
  </si>
  <si>
    <t>Разметка проезжей части</t>
  </si>
  <si>
    <t>расценка</t>
  </si>
  <si>
    <t>Демонтаж/монтаж газонного ограждения</t>
  </si>
  <si>
    <t>Демонтаж, монтаж пешеходных ограждений</t>
  </si>
  <si>
    <t>Устройство водоотводного лотка</t>
  </si>
  <si>
    <t>Демонтаж/монтаж новой ИДН (ширина проезжей части 7,5м)</t>
  </si>
  <si>
    <t xml:space="preserve"> Устройство газонов с засевом трав</t>
  </si>
  <si>
    <t>Монтаж дождеприемников (чугунное оборудование)</t>
  </si>
  <si>
    <t>Монтаж плавающего люка смотрового колодца (ГУП "МВС", АО "МВК")</t>
  </si>
  <si>
    <t>Ремонт смотрового колодца с переустройством горловины</t>
  </si>
  <si>
    <t>Ремонт секции МБО</t>
  </si>
  <si>
    <t>Ремонт колодцев дождевой канализации с заменой опорной плиты</t>
  </si>
  <si>
    <t>Выравнивание дождеприемного колодца с наращиванием горловины на опорные рамы ОР (1 кольцо)</t>
  </si>
  <si>
    <t>Выравнивание дождевой канализации с заменой опорной плиты со встроенным люком</t>
  </si>
  <si>
    <t>Выравнивание смотрового колодца с наращиванием горловины люка на железобетонное кольцо К-7-1,5 (1 кольцо)</t>
  </si>
  <si>
    <t>Проверка</t>
  </si>
  <si>
    <t>стоимость без материалов</t>
  </si>
  <si>
    <t>Ремонт бортового камня гранитного 600*200 (примыкание к проезжей части и тротуару)</t>
  </si>
  <si>
    <t>Ремонт бортового камня гранитного 400*400 (пр.часть-тротуар)</t>
  </si>
  <si>
    <t>Устройство пандуса из сборных гранитных элементов</t>
  </si>
  <si>
    <t>Установка радиусного гранитного бортового камня 300*300</t>
  </si>
  <si>
    <t>Ремонт бортового камня гранитного 300*300 (проезжая часть-тротуар)</t>
  </si>
  <si>
    <t>Установка радиусного гранитного бортового камня 300*150 (КРАСНЫЙ)</t>
  </si>
  <si>
    <t>Установка радиусного гранитного бортового камня 300*150</t>
  </si>
  <si>
    <t>Ремонт гранитного бортового камня  с заменой  (КРАСНЫЙ)</t>
  </si>
  <si>
    <t>Установка гранитного бортового камня (примыкание тротуар_газон)</t>
  </si>
  <si>
    <t>Ремонт гранитного бортового камня с заменой (материал Заказчика)</t>
  </si>
  <si>
    <t>Ремонт бетонного бортового каменя с заменой (дорожный пониженный 1000х220х150 мм)</t>
  </si>
  <si>
    <t>Ремонт бетонного бортового каменя с заменой (дорожный правый и левый  1000х300/220х150 мм)</t>
  </si>
  <si>
    <t>Устройство пандуса из сборных бетонных элементов (автомобильный)</t>
  </si>
  <si>
    <t>Устройство пандуса из сборных бетонных элементов (пешеходный)</t>
  </si>
  <si>
    <t>Устройство радиусного бетонного бортового камня</t>
  </si>
  <si>
    <t>Ремонт бортового камня бетонного 600*180 (примыкание к проезжей части и тротуару)</t>
  </si>
  <si>
    <t>Ремонт бортового камня бетонного 450*180 (примыкание к проезжей части и тротуару)</t>
  </si>
  <si>
    <t>Установка бетонного бортового камня (примыкание тротуар_газон)</t>
  </si>
  <si>
    <t>Ремонт бетонного бортового камня с заменой</t>
  </si>
  <si>
    <t>Ремонт обочин</t>
  </si>
  <si>
    <t>Основание для включения</t>
  </si>
  <si>
    <t>Округ обобщенный</t>
  </si>
  <si>
    <t>ресурсники</t>
  </si>
  <si>
    <t>Наименование объекта</t>
  </si>
  <si>
    <t>№</t>
  </si>
  <si>
    <t>Границы ремонта (начальная)</t>
  </si>
  <si>
    <t>Границы ремонта (конечная)</t>
  </si>
  <si>
    <t>Т</t>
  </si>
  <si>
    <t>Волоколамская транспортная развязка с ул. Свободы</t>
  </si>
  <si>
    <t>Волоколамское шоссе (от МКАД до границы г. Москвы)</t>
  </si>
  <si>
    <t>от Панфиловского пп</t>
  </si>
  <si>
    <t>до въезда в тоннель под каналом им. Москвы</t>
  </si>
  <si>
    <t>МКАД внутреннее кольцо</t>
  </si>
  <si>
    <t>68 км + 800 м</t>
  </si>
  <si>
    <t>73 км + 800 м, 0-5 полосы</t>
  </si>
  <si>
    <t>МКАД Спасский мост</t>
  </si>
  <si>
    <t>Внешнее и внутреннее кольцо</t>
  </si>
  <si>
    <t>65 км</t>
  </si>
  <si>
    <t>66 км + 500 м, 0-5 полосы</t>
  </si>
  <si>
    <t>МКАД, транспортная развязка Волоколамская</t>
  </si>
  <si>
    <t>МКАД, транспортная развязка Путилково-Тушино</t>
  </si>
  <si>
    <t>МКАД, транспортная развязка Пятницкая</t>
  </si>
  <si>
    <t>МКАД, транспортное пересечение Пятницкого шоссе и Митинской улицы</t>
  </si>
  <si>
    <t>улица Народного Ополчения</t>
  </si>
  <si>
    <t>Волоколамское шоссе, 65</t>
  </si>
  <si>
    <t>Сходненский мост</t>
  </si>
  <si>
    <t>Отстойно-разворотная площадка на Таманской улице</t>
  </si>
  <si>
    <t>Пятницкое шоссе (нечетная сторона)</t>
  </si>
  <si>
    <t>ул. Дубравная</t>
  </si>
  <si>
    <t>Митинский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</si>
</sst>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(* #,##0.00_);_(* \(#,##0.00\);_(* &quot;-&quot;??_);_(@_)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MS Sans Serif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</borders>
  <cellStyleXfs count="99">
    <xf numFmtId="0" fontId="0" fillId="0" borderId="0"/>
    <xf numFmtId="0" fontId="6" fillId="0" borderId="0"/>
    <xf numFmtId="0" fontId="7" fillId="0" borderId="0"/>
    <xf numFmtId="0" fontId="10" fillId="0" borderId="0"/>
    <xf numFmtId="0" fontId="12" fillId="0" borderId="0"/>
    <xf numFmtId="0" fontId="15" fillId="0" borderId="0"/>
    <xf numFmtId="0" fontId="16" fillId="0" borderId="0"/>
    <xf numFmtId="0" fontId="12" fillId="0" borderId="0"/>
    <xf numFmtId="0" fontId="10" fillId="0" borderId="0"/>
    <xf numFmtId="0" fontId="17" fillId="0" borderId="0" applyNumberFormat="0" applyFont="0" applyFill="0" applyBorder="0" applyAlignment="0" applyProtection="0">
      <alignment vertical="top"/>
    </xf>
    <xf numFmtId="0" fontId="7" fillId="0" borderId="0"/>
    <xf numFmtId="0" fontId="12" fillId="0" borderId="0"/>
    <xf numFmtId="0" fontId="6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9" fillId="0" borderId="0"/>
    <xf numFmtId="0" fontId="19" fillId="0" borderId="0"/>
    <xf numFmtId="0" fontId="10" fillId="0" borderId="0"/>
    <xf numFmtId="0" fontId="18" fillId="0" borderId="0"/>
    <xf numFmtId="165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7">
    <xf numFmtId="0" fontId="0" fillId="0" borderId="0" xfId="0"/>
    <xf numFmtId="2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4" fillId="0" borderId="9" xfId="0" applyNumberFormat="1" applyFont="1" applyFill="1" applyBorder="1" applyAlignment="1">
      <alignment horizontal="center" vertical="center" wrapText="1"/>
    </xf>
    <xf numFmtId="2" fontId="14" fillId="0" borderId="8" xfId="0" applyNumberFormat="1" applyFont="1" applyFill="1" applyBorder="1" applyAlignment="1">
      <alignment horizontal="center" vertical="center" wrapText="1"/>
    </xf>
  </cellXfs>
  <cellStyles count="99">
    <cellStyle name="Excel Built-in Normal" xfId="5"/>
    <cellStyle name="Обычный" xfId="0" builtinId="0"/>
    <cellStyle name="Обычный 10" xfId="6"/>
    <cellStyle name="Обычный 11" xfId="7"/>
    <cellStyle name="Обычный 11 2" xfId="8"/>
    <cellStyle name="Обычный 12" xfId="9"/>
    <cellStyle name="Обычный 13" xfId="1"/>
    <cellStyle name="Обычный 14" xfId="2"/>
    <cellStyle name="Обычный 16" xfId="10"/>
    <cellStyle name="Обычный 19" xfId="11"/>
    <cellStyle name="Обычный 2" xfId="4"/>
    <cellStyle name="Обычный 2 2" xfId="12"/>
    <cellStyle name="Обычный 2 2 2" xfId="13"/>
    <cellStyle name="Обычный 2 2 2 2" xfId="14"/>
    <cellStyle name="Обычный 2 2 2 3" xfId="15"/>
    <cellStyle name="Обычный 2 2 2 3 2" xfId="16"/>
    <cellStyle name="Обычный 2 2 2 3 3" xfId="17"/>
    <cellStyle name="Обычный 2 2 3 2" xfId="18"/>
    <cellStyle name="Обычный 2 3" xfId="19"/>
    <cellStyle name="Обычный 2 3 2" xfId="20"/>
    <cellStyle name="Обычный 2 3 3" xfId="21"/>
    <cellStyle name="Обычный 2 4" xfId="22"/>
    <cellStyle name="Обычный 2 4 2" xfId="23"/>
    <cellStyle name="Обычный 2 4 3" xfId="24"/>
    <cellStyle name="Обычный 2 5" xfId="25"/>
    <cellStyle name="Обычный 3" xfId="26"/>
    <cellStyle name="Обычный 3 2" xfId="27"/>
    <cellStyle name="Обычный 3 2 2" xfId="28"/>
    <cellStyle name="Обычный 3 2 3" xfId="29"/>
    <cellStyle name="Обычный 3 3" xfId="30"/>
    <cellStyle name="Обычный 3 3 2" xfId="31"/>
    <cellStyle name="Обычный 3 4" xfId="32"/>
    <cellStyle name="Обычный 4" xfId="33"/>
    <cellStyle name="Обычный 5" xfId="34"/>
    <cellStyle name="Обычный 5 2" xfId="35"/>
    <cellStyle name="Обычный 6" xfId="36"/>
    <cellStyle name="Обычный 7" xfId="37"/>
    <cellStyle name="Обычный 7 2" xfId="3"/>
    <cellStyle name="Обычный 8" xfId="38"/>
    <cellStyle name="Обычный 8 2" xfId="39"/>
    <cellStyle name="Обычный 9" xfId="40"/>
    <cellStyle name="Обычный 9 2" xfId="41"/>
    <cellStyle name="Финансовый 2" xfId="42"/>
    <cellStyle name="Финансовый 2 2" xfId="43"/>
    <cellStyle name="Финансовый 2 2 2" xfId="44"/>
    <cellStyle name="Финансовый 2 2 2 2" xfId="45"/>
    <cellStyle name="Финансовый 2 2 2 2 2" xfId="46"/>
    <cellStyle name="Финансовый 2 2 2 3" xfId="47"/>
    <cellStyle name="Финансовый 2 2 2 4" xfId="48"/>
    <cellStyle name="Финансовый 2 2 3" xfId="49"/>
    <cellStyle name="Финансовый 2 2 3 2" xfId="50"/>
    <cellStyle name="Финансовый 2 2 4" xfId="51"/>
    <cellStyle name="Финансовый 2 2 5" xfId="52"/>
    <cellStyle name="Финансовый 2 2 6" xfId="53"/>
    <cellStyle name="Финансовый 2 2 7" xfId="54"/>
    <cellStyle name="Финансовый 2 3" xfId="55"/>
    <cellStyle name="Финансовый 2 3 2" xfId="56"/>
    <cellStyle name="Финансовый 2 3 2 2" xfId="57"/>
    <cellStyle name="Финансовый 2 3 3" xfId="58"/>
    <cellStyle name="Финансовый 2 3 4" xfId="59"/>
    <cellStyle name="Финансовый 2 3 5" xfId="60"/>
    <cellStyle name="Финансовый 2 3 6" xfId="61"/>
    <cellStyle name="Финансовый 2 4" xfId="62"/>
    <cellStyle name="Финансовый 2 4 2" xfId="63"/>
    <cellStyle name="Финансовый 2 4 2 2" xfId="64"/>
    <cellStyle name="Финансовый 2 4 3" xfId="65"/>
    <cellStyle name="Финансовый 2 4 4" xfId="66"/>
    <cellStyle name="Финансовый 2 4 5" xfId="67"/>
    <cellStyle name="Финансовый 2 4 6" xfId="68"/>
    <cellStyle name="Финансовый 2 5" xfId="69"/>
    <cellStyle name="Финансовый 2 5 2" xfId="70"/>
    <cellStyle name="Финансовый 3" xfId="71"/>
    <cellStyle name="Финансовый 3 2" xfId="72"/>
    <cellStyle name="Финансовый 3 2 2" xfId="73"/>
    <cellStyle name="Финансовый 3 2 2 2" xfId="74"/>
    <cellStyle name="Финансовый 3 2 3" xfId="75"/>
    <cellStyle name="Финансовый 3 2 4" xfId="76"/>
    <cellStyle name="Финансовый 3 2 5" xfId="77"/>
    <cellStyle name="Финансовый 3 2 6" xfId="78"/>
    <cellStyle name="Финансовый 3 3" xfId="79"/>
    <cellStyle name="Финансовый 3 3 2" xfId="80"/>
    <cellStyle name="Финансовый 3 4" xfId="81"/>
    <cellStyle name="Финансовый 3 5" xfId="82"/>
    <cellStyle name="Финансовый 3 6" xfId="83"/>
    <cellStyle name="Финансовый 3 7" xfId="84"/>
    <cellStyle name="Финансовый 4" xfId="85"/>
    <cellStyle name="Финансовый 4 2" xfId="86"/>
    <cellStyle name="Финансовый 4 2 2" xfId="87"/>
    <cellStyle name="Финансовый 4 3" xfId="88"/>
    <cellStyle name="Финансовый 4 4" xfId="89"/>
    <cellStyle name="Финансовый 4 5" xfId="90"/>
    <cellStyle name="Финансовый 4 6" xfId="91"/>
    <cellStyle name="Финансовый 5" xfId="92"/>
    <cellStyle name="Финансовый 5 2" xfId="93"/>
    <cellStyle name="Финансовый 5 2 2" xfId="94"/>
    <cellStyle name="Финансовый 5 3" xfId="95"/>
    <cellStyle name="Финансовый 5 4" xfId="96"/>
    <cellStyle name="Финансовый 5 5" xfId="97"/>
    <cellStyle name="Финансовый 5 6" xfId="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76"/>
  <sheetViews>
    <sheetView tabSelected="1" view="pageBreakPreview" zoomScale="85" zoomScaleNormal="85" zoomScaleSheetLayoutView="85" zoomScalePageLayoutView="70" workbookViewId="0">
      <pane xSplit="7" ySplit="2" topLeftCell="H3" activePane="bottomRight" state="frozen"/>
      <selection pane="topRight" activeCell="L1" sqref="L1"/>
      <selection pane="bottomLeft" activeCell="A3" sqref="A3"/>
      <selection pane="bottomRight" activeCell="D54" sqref="D54"/>
    </sheetView>
  </sheetViews>
  <sheetFormatPr defaultColWidth="13.7109375" defaultRowHeight="30.75" customHeight="1" x14ac:dyDescent="0.25"/>
  <cols>
    <col min="1" max="1" width="6.85546875" style="1" customWidth="1"/>
    <col min="2" max="2" width="68.42578125" style="1" customWidth="1"/>
    <col min="3" max="3" width="18.140625" style="1" customWidth="1"/>
    <col min="4" max="4" width="23.42578125" style="1" customWidth="1"/>
    <col min="5" max="5" width="3.28515625" style="1" hidden="1" customWidth="1"/>
    <col min="6" max="6" width="6.140625" style="1" hidden="1" customWidth="1"/>
    <col min="7" max="7" width="13.7109375" style="4" hidden="1" customWidth="1"/>
    <col min="8" max="119" width="13.7109375" style="2" hidden="1" customWidth="1"/>
    <col min="120" max="121" width="13.7109375" style="3" hidden="1" customWidth="1"/>
    <col min="122" max="130" width="13.7109375" style="2" hidden="1" customWidth="1"/>
    <col min="131" max="16384" width="13.7109375" style="1"/>
  </cols>
  <sheetData>
    <row r="1" spans="1:130" ht="30.75" customHeight="1" x14ac:dyDescent="0.25">
      <c r="A1" s="25" t="s">
        <v>106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</row>
    <row r="2" spans="1:130" ht="125.25" customHeight="1" x14ac:dyDescent="0.25">
      <c r="A2" s="19" t="s">
        <v>103</v>
      </c>
      <c r="B2" s="19" t="s">
        <v>102</v>
      </c>
      <c r="C2" s="19" t="s">
        <v>104</v>
      </c>
      <c r="D2" s="19" t="s">
        <v>105</v>
      </c>
      <c r="E2" s="19" t="s">
        <v>101</v>
      </c>
      <c r="F2" s="19" t="s">
        <v>100</v>
      </c>
      <c r="G2" s="20" t="s">
        <v>99</v>
      </c>
      <c r="H2" s="16" t="s">
        <v>63</v>
      </c>
      <c r="I2" s="16" t="s">
        <v>78</v>
      </c>
      <c r="J2" s="16" t="s">
        <v>77</v>
      </c>
      <c r="K2" s="16" t="s">
        <v>63</v>
      </c>
      <c r="L2" s="16" t="s">
        <v>78</v>
      </c>
      <c r="M2" s="16" t="s">
        <v>77</v>
      </c>
      <c r="N2" s="16" t="s">
        <v>63</v>
      </c>
      <c r="O2" s="16" t="s">
        <v>63</v>
      </c>
      <c r="P2" s="16" t="s">
        <v>98</v>
      </c>
      <c r="Q2" s="16" t="s">
        <v>63</v>
      </c>
      <c r="R2" s="16" t="s">
        <v>97</v>
      </c>
      <c r="S2" s="16" t="s">
        <v>63</v>
      </c>
      <c r="T2" s="16" t="s">
        <v>78</v>
      </c>
      <c r="U2" s="16" t="s">
        <v>77</v>
      </c>
      <c r="V2" s="16" t="s">
        <v>96</v>
      </c>
      <c r="W2" s="16" t="s">
        <v>63</v>
      </c>
      <c r="X2" s="16" t="s">
        <v>78</v>
      </c>
      <c r="Y2" s="16" t="s">
        <v>77</v>
      </c>
      <c r="Z2" s="16" t="s">
        <v>95</v>
      </c>
      <c r="AA2" s="16" t="s">
        <v>63</v>
      </c>
      <c r="AB2" s="16" t="s">
        <v>78</v>
      </c>
      <c r="AC2" s="16" t="s">
        <v>77</v>
      </c>
      <c r="AD2" s="16" t="s">
        <v>94</v>
      </c>
      <c r="AE2" s="16" t="s">
        <v>63</v>
      </c>
      <c r="AF2" s="16" t="s">
        <v>78</v>
      </c>
      <c r="AG2" s="16" t="s">
        <v>77</v>
      </c>
      <c r="AH2" s="16" t="s">
        <v>93</v>
      </c>
      <c r="AI2" s="16" t="s">
        <v>63</v>
      </c>
      <c r="AJ2" s="16" t="s">
        <v>78</v>
      </c>
      <c r="AK2" s="16" t="s">
        <v>77</v>
      </c>
      <c r="AL2" s="16" t="s">
        <v>92</v>
      </c>
      <c r="AM2" s="16" t="s">
        <v>92</v>
      </c>
      <c r="AN2" s="16" t="s">
        <v>63</v>
      </c>
      <c r="AO2" s="16" t="s">
        <v>78</v>
      </c>
      <c r="AP2" s="16" t="s">
        <v>91</v>
      </c>
      <c r="AQ2" s="16" t="s">
        <v>91</v>
      </c>
      <c r="AR2" s="16" t="s">
        <v>63</v>
      </c>
      <c r="AS2" s="16" t="s">
        <v>78</v>
      </c>
      <c r="AT2" s="16" t="s">
        <v>90</v>
      </c>
      <c r="AU2" s="16" t="s">
        <v>63</v>
      </c>
      <c r="AV2" s="16" t="s">
        <v>78</v>
      </c>
      <c r="AW2" s="16" t="s">
        <v>77</v>
      </c>
      <c r="AX2" s="16" t="s">
        <v>89</v>
      </c>
      <c r="AY2" s="16" t="s">
        <v>63</v>
      </c>
      <c r="AZ2" s="16" t="s">
        <v>78</v>
      </c>
      <c r="BA2" s="16" t="s">
        <v>77</v>
      </c>
      <c r="BB2" s="16" t="s">
        <v>88</v>
      </c>
      <c r="BC2" s="16" t="s">
        <v>63</v>
      </c>
      <c r="BD2" s="16" t="s">
        <v>78</v>
      </c>
      <c r="BE2" s="16" t="s">
        <v>77</v>
      </c>
      <c r="BF2" s="16" t="s">
        <v>87</v>
      </c>
      <c r="BG2" s="16" t="s">
        <v>63</v>
      </c>
      <c r="BH2" s="16" t="s">
        <v>78</v>
      </c>
      <c r="BI2" s="16" t="s">
        <v>77</v>
      </c>
      <c r="BJ2" s="16" t="s">
        <v>86</v>
      </c>
      <c r="BK2" s="16" t="s">
        <v>63</v>
      </c>
      <c r="BL2" s="16" t="s">
        <v>78</v>
      </c>
      <c r="BM2" s="16" t="s">
        <v>77</v>
      </c>
      <c r="BN2" s="16" t="s">
        <v>85</v>
      </c>
      <c r="BO2" s="16" t="s">
        <v>63</v>
      </c>
      <c r="BP2" s="16" t="s">
        <v>78</v>
      </c>
      <c r="BQ2" s="16" t="s">
        <v>77</v>
      </c>
      <c r="BR2" s="16" t="s">
        <v>84</v>
      </c>
      <c r="BS2" s="16" t="s">
        <v>63</v>
      </c>
      <c r="BT2" s="16" t="s">
        <v>78</v>
      </c>
      <c r="BU2" s="16" t="s">
        <v>77</v>
      </c>
      <c r="BV2" s="16" t="s">
        <v>83</v>
      </c>
      <c r="BW2" s="16" t="s">
        <v>63</v>
      </c>
      <c r="BX2" s="16" t="s">
        <v>78</v>
      </c>
      <c r="BY2" s="16" t="s">
        <v>77</v>
      </c>
      <c r="BZ2" s="16" t="s">
        <v>82</v>
      </c>
      <c r="CA2" s="16" t="s">
        <v>63</v>
      </c>
      <c r="CB2" s="16" t="s">
        <v>78</v>
      </c>
      <c r="CC2" s="16" t="s">
        <v>77</v>
      </c>
      <c r="CD2" s="16" t="s">
        <v>81</v>
      </c>
      <c r="CE2" s="16" t="s">
        <v>81</v>
      </c>
      <c r="CF2" s="16" t="s">
        <v>63</v>
      </c>
      <c r="CG2" s="16" t="s">
        <v>78</v>
      </c>
      <c r="CH2" s="16" t="s">
        <v>80</v>
      </c>
      <c r="CI2" s="16" t="s">
        <v>63</v>
      </c>
      <c r="CJ2" s="16" t="s">
        <v>78</v>
      </c>
      <c r="CK2" s="16" t="s">
        <v>77</v>
      </c>
      <c r="CL2" s="16" t="s">
        <v>79</v>
      </c>
      <c r="CM2" s="16" t="s">
        <v>63</v>
      </c>
      <c r="CN2" s="16" t="s">
        <v>78</v>
      </c>
      <c r="CO2" s="16" t="s">
        <v>77</v>
      </c>
      <c r="CP2" s="16" t="s">
        <v>76</v>
      </c>
      <c r="CQ2" s="16" t="s">
        <v>63</v>
      </c>
      <c r="CR2" s="16" t="s">
        <v>75</v>
      </c>
      <c r="CS2" s="16" t="s">
        <v>63</v>
      </c>
      <c r="CT2" s="16" t="s">
        <v>74</v>
      </c>
      <c r="CU2" s="16" t="s">
        <v>63</v>
      </c>
      <c r="CV2" s="16" t="s">
        <v>73</v>
      </c>
      <c r="CW2" s="16" t="s">
        <v>63</v>
      </c>
      <c r="CX2" s="16" t="s">
        <v>72</v>
      </c>
      <c r="CY2" s="16" t="s">
        <v>63</v>
      </c>
      <c r="CZ2" s="16" t="s">
        <v>71</v>
      </c>
      <c r="DA2" s="16" t="s">
        <v>63</v>
      </c>
      <c r="DB2" s="16" t="s">
        <v>70</v>
      </c>
      <c r="DC2" s="16" t="s">
        <v>63</v>
      </c>
      <c r="DD2" s="16" t="s">
        <v>69</v>
      </c>
      <c r="DE2" s="16" t="s">
        <v>63</v>
      </c>
      <c r="DF2" s="16" t="s">
        <v>68</v>
      </c>
      <c r="DG2" s="16" t="s">
        <v>63</v>
      </c>
      <c r="DH2" s="16" t="s">
        <v>67</v>
      </c>
      <c r="DI2" s="16" t="s">
        <v>63</v>
      </c>
      <c r="DJ2" s="16" t="s">
        <v>66</v>
      </c>
      <c r="DK2" s="16" t="s">
        <v>63</v>
      </c>
      <c r="DL2" s="16" t="s">
        <v>65</v>
      </c>
      <c r="DM2" s="16" t="s">
        <v>63</v>
      </c>
      <c r="DN2" s="16" t="s">
        <v>64</v>
      </c>
      <c r="DO2" s="16" t="s">
        <v>63</v>
      </c>
      <c r="DP2" s="16" t="s">
        <v>62</v>
      </c>
      <c r="DQ2" s="16" t="s">
        <v>61</v>
      </c>
      <c r="DR2" s="16" t="s">
        <v>60</v>
      </c>
      <c r="DS2" s="16" t="s">
        <v>59</v>
      </c>
      <c r="DT2" s="16" t="s">
        <v>58</v>
      </c>
      <c r="DU2" s="16" t="s">
        <v>57</v>
      </c>
      <c r="DV2" s="16" t="s">
        <v>56</v>
      </c>
      <c r="DW2" s="16" t="s">
        <v>55</v>
      </c>
      <c r="DX2" s="19" t="s">
        <v>54</v>
      </c>
      <c r="DY2" s="19" t="s">
        <v>53</v>
      </c>
    </row>
    <row r="3" spans="1:130" ht="30.75" customHeight="1" x14ac:dyDescent="0.25">
      <c r="A3" s="14">
        <v>1</v>
      </c>
      <c r="B3" s="1" t="s">
        <v>52</v>
      </c>
      <c r="C3" s="13" t="s">
        <v>3</v>
      </c>
      <c r="D3" s="13" t="s">
        <v>3</v>
      </c>
      <c r="F3" s="1" t="s">
        <v>1</v>
      </c>
      <c r="G3" s="12" t="s">
        <v>4</v>
      </c>
      <c r="H3" s="2">
        <f t="shared" ref="H3:H55" si="0">J3</f>
        <v>1183.25</v>
      </c>
      <c r="I3" s="2">
        <v>1183.25</v>
      </c>
      <c r="J3" s="2">
        <f t="shared" ref="J3:J55" si="1">I3</f>
        <v>1183.25</v>
      </c>
      <c r="K3" s="2">
        <v>1230.26</v>
      </c>
      <c r="L3" s="2">
        <v>1230.26</v>
      </c>
      <c r="M3" s="2">
        <v>1230.26</v>
      </c>
      <c r="N3" s="2">
        <v>847.32</v>
      </c>
      <c r="O3" s="3">
        <v>2851.36</v>
      </c>
      <c r="Q3" s="2">
        <v>498.77</v>
      </c>
      <c r="R3" s="3" t="e">
        <f>ROUND(#REF!*0.7,0)</f>
        <v>#REF!</v>
      </c>
      <c r="S3" s="3">
        <f t="shared" ref="S3:S55" si="2">U3</f>
        <v>3449.74</v>
      </c>
      <c r="T3" s="3">
        <v>2711.21</v>
      </c>
      <c r="U3" s="3">
        <f t="shared" ref="U3:U55" si="3">609.03+129.5+T3</f>
        <v>3449.74</v>
      </c>
      <c r="V3" s="3" t="e">
        <f>ROUND(#REF!*0.2,0)</f>
        <v>#REF!</v>
      </c>
      <c r="W3" s="3">
        <f t="shared" ref="W3:W55" si="4">Y3</f>
        <v>2234.39</v>
      </c>
      <c r="X3" s="3">
        <v>1495.86</v>
      </c>
      <c r="Y3" s="3">
        <f t="shared" ref="Y3:Y55" si="5">609.03+129.5+X3</f>
        <v>2234.39</v>
      </c>
      <c r="Z3" s="3" t="e">
        <f>ROUND(#REF!*0.0005,0)</f>
        <v>#REF!</v>
      </c>
      <c r="AA3" s="3">
        <f t="shared" ref="AA3:AA55" si="6">AC3</f>
        <v>4423.75</v>
      </c>
      <c r="AB3" s="3">
        <v>3287.53</v>
      </c>
      <c r="AC3" s="3">
        <f t="shared" ref="AC3:AC55" si="7">1006.72+129.5+AB3</f>
        <v>4423.75</v>
      </c>
      <c r="AD3" s="3" t="e">
        <f>ROUND(#REF!*0.008,0)</f>
        <v>#REF!</v>
      </c>
      <c r="AE3" s="3">
        <f t="shared" ref="AE3:AE55" si="8">AG3</f>
        <v>4815.59</v>
      </c>
      <c r="AF3" s="3">
        <f t="shared" ref="AF3:AF55" si="9">AB3</f>
        <v>3287.53</v>
      </c>
      <c r="AG3" s="3">
        <f t="shared" ref="AG3:AG55" si="10">AF3+222.87+1305.19</f>
        <v>4815.59</v>
      </c>
      <c r="AH3" s="3" t="e">
        <f>ROUND(#REF!*0.05,0)</f>
        <v>#REF!</v>
      </c>
      <c r="AI3" s="3">
        <f t="shared" ref="AI3:AI55" si="11">AK3</f>
        <v>3505</v>
      </c>
      <c r="AJ3" s="3">
        <f t="shared" ref="AJ3:AJ55" si="12">T3</f>
        <v>2711.21</v>
      </c>
      <c r="AK3" s="3">
        <f t="shared" ref="AK3:AK55" si="13">664.29+129.5+AJ3</f>
        <v>3505</v>
      </c>
      <c r="AL3" s="3" t="e">
        <f>ROUND(#REF!*0.001,0)</f>
        <v>#REF!</v>
      </c>
      <c r="AM3" s="3" t="e">
        <f t="shared" ref="AM3:AM55" si="14">AL3*4.5</f>
        <v>#REF!</v>
      </c>
      <c r="AN3" s="3">
        <f t="shared" ref="AN3:AN55" si="15">34310.36</f>
        <v>34310.36</v>
      </c>
      <c r="AO3" s="3">
        <v>2175.13</v>
      </c>
      <c r="AP3" s="3" t="e">
        <f>ROUND(#REF!*0.001,0)</f>
        <v>#REF!</v>
      </c>
      <c r="AQ3" s="3" t="e">
        <f t="shared" ref="AQ3:AQ55" si="16">AP3*0.72</f>
        <v>#REF!</v>
      </c>
      <c r="AR3" s="3">
        <f t="shared" ref="AR3:AR55" si="17">10632.67</f>
        <v>10632.67</v>
      </c>
      <c r="AS3" s="3">
        <f t="shared" ref="AS3:AS55" si="18">AO3</f>
        <v>2175.13</v>
      </c>
      <c r="AT3" s="15" t="e">
        <f>ROUND(#REF!*0.005,0)</f>
        <v>#REF!</v>
      </c>
      <c r="AU3" s="3">
        <f t="shared" ref="AU3:AU55" si="19">AW3</f>
        <v>3449.74</v>
      </c>
      <c r="AV3" s="3">
        <f t="shared" ref="AV3:AV55" si="20">T3</f>
        <v>2711.21</v>
      </c>
      <c r="AW3" s="3">
        <f t="shared" ref="AW3:AW55" si="21">129.5+609.03+AV3</f>
        <v>3449.74</v>
      </c>
      <c r="AX3" s="15" t="e">
        <f>ROUND(#REF!*0.005,0)</f>
        <v>#REF!</v>
      </c>
      <c r="AY3" s="3">
        <f t="shared" ref="AY3:AY55" si="22">BA3</f>
        <v>3449.74</v>
      </c>
      <c r="AZ3" s="3">
        <f t="shared" ref="AZ3:AZ55" si="23">T3</f>
        <v>2711.21</v>
      </c>
      <c r="BA3" s="3">
        <f t="shared" ref="BA3:BA55" si="24">AZ3+129.5+609.03</f>
        <v>3449.74</v>
      </c>
      <c r="BB3" s="3" t="e">
        <f>ROUND(#REF!*0.8,0)</f>
        <v>#REF!</v>
      </c>
      <c r="BC3" s="3">
        <f t="shared" ref="BC3:BC55" si="25">BE3</f>
        <v>5462.65</v>
      </c>
      <c r="BD3" s="3">
        <v>2735.08</v>
      </c>
      <c r="BE3" s="3">
        <f t="shared" ref="BE3:BE55" si="26">2598.84+128.73+BD3</f>
        <v>5462.65</v>
      </c>
      <c r="BF3" s="3" t="e">
        <f>ROUND(#REF!*0.1,0)</f>
        <v>#REF!</v>
      </c>
      <c r="BG3" s="3">
        <f t="shared" ref="BG3:BG55" si="27">BI3</f>
        <v>4282.16</v>
      </c>
      <c r="BH3" s="3">
        <v>1554.59</v>
      </c>
      <c r="BI3" s="3">
        <f t="shared" ref="BI3:BI55" si="28">2598.84+128.73+BH3</f>
        <v>4282.16</v>
      </c>
      <c r="BJ3" s="3" t="e">
        <f>ROUND(#REF!*0.03,0)</f>
        <v>#REF!</v>
      </c>
      <c r="BK3" s="3">
        <f t="shared" ref="BK3:BK55" si="29">BM3</f>
        <v>5602</v>
      </c>
      <c r="BL3" s="3">
        <f t="shared" ref="BL3:BL55" si="30">BD3</f>
        <v>2735.08</v>
      </c>
      <c r="BM3" s="3">
        <f t="shared" ref="BM3:BM55" si="31">2738.19+128.73+BL3</f>
        <v>5602</v>
      </c>
      <c r="BN3" s="3" t="e">
        <f>ROUND(#REF!*0.021,0)</f>
        <v>#REF!</v>
      </c>
      <c r="BO3" s="3">
        <f t="shared" ref="BO3:BO55" si="32">BQ3</f>
        <v>13093.75</v>
      </c>
      <c r="BP3" s="3">
        <v>2735.08</v>
      </c>
      <c r="BQ3" s="3">
        <f t="shared" ref="BQ3:BQ55" si="33">10229.94+128.73+BP3</f>
        <v>13093.75</v>
      </c>
      <c r="BR3" s="3" t="e">
        <f>ROUND(#REF!*0.02,0)</f>
        <v>#REF!</v>
      </c>
      <c r="BS3" s="3">
        <f t="shared" ref="BS3:BS55" si="34">BU3</f>
        <v>13243.289999999999</v>
      </c>
      <c r="BT3" s="3">
        <f t="shared" ref="BT3:BT55" si="35">BP3</f>
        <v>2735.08</v>
      </c>
      <c r="BU3" s="3">
        <f t="shared" ref="BU3:BU55" si="36">10379.48+128.73+BT3</f>
        <v>13243.289999999999</v>
      </c>
      <c r="BV3" s="3" t="e">
        <f>ROUND(#REF!*0.01,0)</f>
        <v>#REF!</v>
      </c>
      <c r="BW3" s="3">
        <f t="shared" ref="BW3:BW55" si="37">BY3</f>
        <v>4285.09</v>
      </c>
      <c r="BX3" s="3">
        <v>4079.03</v>
      </c>
      <c r="BY3" s="3">
        <f t="shared" ref="BY3:BY55" si="38">0+206.06+BX3</f>
        <v>4285.09</v>
      </c>
      <c r="BZ3" s="3" t="e">
        <f>ROUND(#REF!*0.005,0)</f>
        <v>#REF!</v>
      </c>
      <c r="CA3" s="3">
        <f t="shared" ref="CA3:CA55" si="39">CC3</f>
        <v>4285.09</v>
      </c>
      <c r="CB3" s="3">
        <f t="shared" ref="CB3:CB55" si="40">BX3</f>
        <v>4079.03</v>
      </c>
      <c r="CC3" s="3">
        <f t="shared" ref="CC3:CC55" si="41">CB3+206.06+0</f>
        <v>4285.09</v>
      </c>
      <c r="CD3" s="3" t="e">
        <f>ROUND(#REF!*0.005,0)</f>
        <v>#REF!</v>
      </c>
      <c r="CE3" s="15" t="e">
        <f t="shared" ref="CE3:CE55" si="42">CD3*1.5</f>
        <v>#REF!</v>
      </c>
      <c r="CF3" s="3">
        <f>65000</f>
        <v>65000</v>
      </c>
      <c r="CG3" s="3">
        <v>4239.59</v>
      </c>
      <c r="CH3" s="3" t="e">
        <f>ROUND(#REF!*0.01,0)</f>
        <v>#REF!</v>
      </c>
      <c r="CI3" s="3">
        <f t="shared" ref="CI3:CI55" si="43">CK3</f>
        <v>14500.599999999999</v>
      </c>
      <c r="CJ3" s="3">
        <v>4374.04</v>
      </c>
      <c r="CK3" s="3">
        <f t="shared" ref="CK3:CK55" si="44">9850.39+276.17+CJ3</f>
        <v>14500.599999999999</v>
      </c>
      <c r="CL3" s="3" t="e">
        <f>ROUND(#REF!*0.008,0)</f>
        <v>#REF!</v>
      </c>
      <c r="CM3" s="3">
        <f t="shared" ref="CM3:CM55" si="45">CO3</f>
        <v>14109.67</v>
      </c>
      <c r="CN3" s="3">
        <v>3311.4</v>
      </c>
      <c r="CO3" s="3">
        <f t="shared" ref="CO3:CO55" si="46">10565.07+233.2+CN3</f>
        <v>14109.67</v>
      </c>
      <c r="CP3" s="2" t="e">
        <f>ROUND(#REF!*0.0005,0)</f>
        <v>#REF!</v>
      </c>
      <c r="CQ3" s="2">
        <v>9043.74</v>
      </c>
      <c r="CR3" s="2" t="e">
        <f>ROUND(#REF!*0.0003,0)</f>
        <v>#REF!</v>
      </c>
      <c r="CS3" s="2">
        <v>62005.599999999999</v>
      </c>
      <c r="CT3" s="2" t="e">
        <f>ROUND(#REF!*0.0004,0)</f>
        <v>#REF!</v>
      </c>
      <c r="CU3" s="2">
        <v>8555.06</v>
      </c>
      <c r="CV3" s="2" t="e">
        <f>ROUND(#REF!*0.0002,0)</f>
        <v>#REF!</v>
      </c>
      <c r="CW3" s="2">
        <v>54822.31</v>
      </c>
      <c r="CX3" s="2" t="e">
        <f>ROUND((#REF!+#REF!)*0.005,0)</f>
        <v>#REF!</v>
      </c>
      <c r="CY3" s="2">
        <v>2082.58</v>
      </c>
      <c r="CZ3" s="2" t="e">
        <f>ROUND(#REF!*0.00005,0)</f>
        <v>#REF!</v>
      </c>
      <c r="DA3" s="2">
        <v>17972.09</v>
      </c>
      <c r="DC3" s="2">
        <v>26581.19</v>
      </c>
      <c r="DD3" s="2" t="e">
        <f>ROUND(#REF!*0.0002,0)</f>
        <v>#REF!</v>
      </c>
      <c r="DE3" s="2">
        <v>8944.92</v>
      </c>
      <c r="DF3" s="2" t="e">
        <f>#REF!+#REF!</f>
        <v>#REF!</v>
      </c>
      <c r="DG3" s="2">
        <v>644.47</v>
      </c>
      <c r="DI3" s="2">
        <v>69527.88</v>
      </c>
      <c r="DK3" s="2">
        <v>7967.33</v>
      </c>
      <c r="DL3" s="2" t="e">
        <f>ROUND(#REF!*0.00015,0)</f>
        <v>#REF!</v>
      </c>
      <c r="DM3" s="2">
        <v>2470.12</v>
      </c>
      <c r="DN3" s="2" t="e">
        <f>ROUND(#REF!*0.00013,0)</f>
        <v>#REF!</v>
      </c>
      <c r="DO3" s="2">
        <v>2410.12</v>
      </c>
      <c r="DP3" s="3">
        <v>130.24</v>
      </c>
      <c r="DQ3" s="3">
        <v>70.69</v>
      </c>
      <c r="DR3" s="3" t="e">
        <f>DP3*#REF!</f>
        <v>#REF!</v>
      </c>
      <c r="DS3" s="3" t="e">
        <f>DQ3*#REF!</f>
        <v>#REF!</v>
      </c>
      <c r="DT3" s="3" t="e">
        <f>#REF!*J3+#REF!*M3+#REF!*N3+#REF!*O3+P3*Q3+R3*U3+V3*Y3+Z3*AC3+AD3*AG3+AH3*AK3+AL3*AN3+AM3*AO3+AP3*AR3+AQ3*AS3+AT3*AW3+AX3*BA3+BB3*BE3+BF3*BI3+BJ3*BM3+BN3*BQ3+BR3*BU3+BV3*BY3+BZ3*CC3+CD3*CF3+CE3*CG3+CH3*CK3+CL3*CO3+CP3*CQ3+CR3*CS3+CT3*CU3+CV3*CW3+CX3*CY3+CZ3*DA3+DB3*DC3+DD3*DE3+DF3*DG3+DH3*DI3+DJ3*DK3+DL3*DM3+DN3*DO3+#REF!*DP3</f>
        <v>#REF!</v>
      </c>
      <c r="DU3" s="3" t="e">
        <f>#REF!-DT3</f>
        <v>#REF!</v>
      </c>
      <c r="DV3" s="3" t="e">
        <f>#REF!*I3+#REF!*L3+#REF!*N3+#REF!*O3+P3*Q3+R3*T3+V3*X3+Z3*AB3+AD3*AF3+AH3*AJ3+AM3*AO3+AQ3*AS3+AT3*AV3+AX3*AZ3+BB3*BD3+BF3*BH3+BJ3*BL3+BN3*BP3+BR3*BT3+BV3*BX3+BZ3*CB3+CE3*CG3+CH3*CJ3+CL3*CN3+CP3*CQ3+CR3*CS3+CT3*CU3+CV3*CW3+CX3*CY3+CZ3*DA3+DB3*DC3+DD3*DE3+DF3*DG3+DH3*DI3+DJ3*DK3+DL3*DM3+DN3*DO3+#REF!*DQ3</f>
        <v>#REF!</v>
      </c>
      <c r="DW3" s="3" t="e">
        <f>#REF!*I3+#REF!*L3+#REF!*N3+#REF!*O3+P3*Q3+R3*T3+V3*X3+Z3*AB3+AD3*AF3+AH3*AJ3+AM3*AO3+AQ3*AS3+AT3*AV3+AX3*AZ3+BB3*BD3+BF3*BH3+BJ3*BL3+BN3*BP3+BR3*BT3+BV3*BX3+BZ3*CB3+CE3*CG3+CH3*CJ3+CL3*CN3+CP3*CQ3+CR3*CS3+CT3*CU3+CV3*CW3+CX3*CY3+CZ3*DA3+DB3*DC3+DD3*DE3+DF3*DG3+DH3*DI3+DJ3*DK3+DL3*DM3+DN3*DO3+#REF!*DP3</f>
        <v>#REF!</v>
      </c>
      <c r="DX3" s="3" t="e">
        <f t="shared" ref="DX3:DX55" si="47">R3+V3+Z3+AD3+AH3+AT3+AX3</f>
        <v>#REF!</v>
      </c>
      <c r="DY3" s="3" t="e">
        <f t="shared" ref="DY3:DY55" si="48">CL3+CH3+BZ3+BV3+BR3+BN3+BJ3+BF3+BB3</f>
        <v>#REF!</v>
      </c>
      <c r="DZ3" s="1"/>
    </row>
    <row r="4" spans="1:130" ht="30.75" customHeight="1" x14ac:dyDescent="0.25">
      <c r="A4" s="14">
        <v>2</v>
      </c>
      <c r="B4" s="1" t="s">
        <v>51</v>
      </c>
      <c r="C4" s="13" t="s">
        <v>14</v>
      </c>
      <c r="D4" s="13" t="s">
        <v>14</v>
      </c>
      <c r="F4" s="1" t="s">
        <v>1</v>
      </c>
      <c r="G4" s="12" t="s">
        <v>4</v>
      </c>
      <c r="H4" s="2">
        <f t="shared" si="0"/>
        <v>1183.25</v>
      </c>
      <c r="I4" s="2">
        <v>1183.25</v>
      </c>
      <c r="J4" s="2">
        <f t="shared" si="1"/>
        <v>1183.25</v>
      </c>
      <c r="K4" s="2">
        <v>1230.26</v>
      </c>
      <c r="L4" s="2">
        <v>1230.26</v>
      </c>
      <c r="M4" s="2">
        <v>1230.26</v>
      </c>
      <c r="N4" s="2">
        <v>847.32</v>
      </c>
      <c r="O4" s="3">
        <v>2851.36</v>
      </c>
      <c r="Q4" s="2">
        <v>498.77</v>
      </c>
      <c r="R4" s="3" t="e">
        <f>ROUND(#REF!*0.7,0)</f>
        <v>#REF!</v>
      </c>
      <c r="S4" s="3">
        <f t="shared" si="2"/>
        <v>3449.74</v>
      </c>
      <c r="T4" s="3">
        <v>2711.21</v>
      </c>
      <c r="U4" s="3">
        <f t="shared" si="3"/>
        <v>3449.74</v>
      </c>
      <c r="V4" s="3" t="e">
        <f>ROUND(#REF!*0.2,0)</f>
        <v>#REF!</v>
      </c>
      <c r="W4" s="3">
        <f t="shared" si="4"/>
        <v>2234.39</v>
      </c>
      <c r="X4" s="3">
        <v>1495.86</v>
      </c>
      <c r="Y4" s="3">
        <f t="shared" si="5"/>
        <v>2234.39</v>
      </c>
      <c r="Z4" s="3" t="e">
        <f>ROUND(#REF!*0.0005,0)</f>
        <v>#REF!</v>
      </c>
      <c r="AA4" s="3">
        <f t="shared" si="6"/>
        <v>4423.75</v>
      </c>
      <c r="AB4" s="3">
        <v>3287.53</v>
      </c>
      <c r="AC4" s="3">
        <f t="shared" si="7"/>
        <v>4423.75</v>
      </c>
      <c r="AD4" s="3" t="e">
        <f>ROUND(#REF!*0.008,0)</f>
        <v>#REF!</v>
      </c>
      <c r="AE4" s="3">
        <f t="shared" si="8"/>
        <v>4815.59</v>
      </c>
      <c r="AF4" s="3">
        <f t="shared" si="9"/>
        <v>3287.53</v>
      </c>
      <c r="AG4" s="3">
        <f t="shared" si="10"/>
        <v>4815.59</v>
      </c>
      <c r="AH4" s="3" t="e">
        <f>ROUND(#REF!*0.05,0)</f>
        <v>#REF!</v>
      </c>
      <c r="AI4" s="3">
        <f t="shared" si="11"/>
        <v>3505</v>
      </c>
      <c r="AJ4" s="3">
        <f t="shared" si="12"/>
        <v>2711.21</v>
      </c>
      <c r="AK4" s="3">
        <f t="shared" si="13"/>
        <v>3505</v>
      </c>
      <c r="AL4" s="3" t="e">
        <f>ROUND(#REF!*0.001,0)</f>
        <v>#REF!</v>
      </c>
      <c r="AM4" s="3" t="e">
        <f t="shared" si="14"/>
        <v>#REF!</v>
      </c>
      <c r="AN4" s="3">
        <f t="shared" si="15"/>
        <v>34310.36</v>
      </c>
      <c r="AO4" s="3">
        <v>2175.13</v>
      </c>
      <c r="AP4" s="3" t="e">
        <f>ROUND(#REF!*0.001,0)</f>
        <v>#REF!</v>
      </c>
      <c r="AQ4" s="3" t="e">
        <f t="shared" si="16"/>
        <v>#REF!</v>
      </c>
      <c r="AR4" s="3">
        <f t="shared" si="17"/>
        <v>10632.67</v>
      </c>
      <c r="AS4" s="3">
        <f t="shared" si="18"/>
        <v>2175.13</v>
      </c>
      <c r="AT4" s="15" t="e">
        <f>ROUND(#REF!*0.005,0)</f>
        <v>#REF!</v>
      </c>
      <c r="AU4" s="3">
        <f t="shared" si="19"/>
        <v>3449.74</v>
      </c>
      <c r="AV4" s="3">
        <f t="shared" si="20"/>
        <v>2711.21</v>
      </c>
      <c r="AW4" s="3">
        <f t="shared" si="21"/>
        <v>3449.74</v>
      </c>
      <c r="AX4" s="15" t="e">
        <f>ROUND(#REF!*0.005,0)</f>
        <v>#REF!</v>
      </c>
      <c r="AY4" s="3">
        <f t="shared" si="22"/>
        <v>3449.74</v>
      </c>
      <c r="AZ4" s="3">
        <f t="shared" si="23"/>
        <v>2711.21</v>
      </c>
      <c r="BA4" s="3">
        <f t="shared" si="24"/>
        <v>3449.74</v>
      </c>
      <c r="BB4" s="3" t="e">
        <f>ROUND(#REF!*0.8,0)</f>
        <v>#REF!</v>
      </c>
      <c r="BC4" s="3">
        <f t="shared" si="25"/>
        <v>5462.65</v>
      </c>
      <c r="BD4" s="3">
        <v>2735.08</v>
      </c>
      <c r="BE4" s="3">
        <f t="shared" si="26"/>
        <v>5462.65</v>
      </c>
      <c r="BF4" s="3" t="e">
        <f>ROUND(#REF!*0.1,0)</f>
        <v>#REF!</v>
      </c>
      <c r="BG4" s="3">
        <f t="shared" si="27"/>
        <v>4282.16</v>
      </c>
      <c r="BH4" s="3">
        <v>1554.59</v>
      </c>
      <c r="BI4" s="3">
        <f t="shared" si="28"/>
        <v>4282.16</v>
      </c>
      <c r="BJ4" s="3" t="e">
        <f>ROUND(#REF!*0.03,0)</f>
        <v>#REF!</v>
      </c>
      <c r="BK4" s="3">
        <f t="shared" si="29"/>
        <v>5602</v>
      </c>
      <c r="BL4" s="3">
        <f t="shared" si="30"/>
        <v>2735.08</v>
      </c>
      <c r="BM4" s="3">
        <f t="shared" si="31"/>
        <v>5602</v>
      </c>
      <c r="BN4" s="3" t="e">
        <f>ROUND(#REF!*0.021,0)</f>
        <v>#REF!</v>
      </c>
      <c r="BO4" s="3">
        <f t="shared" si="32"/>
        <v>13093.75</v>
      </c>
      <c r="BP4" s="3">
        <v>2735.08</v>
      </c>
      <c r="BQ4" s="3">
        <f t="shared" si="33"/>
        <v>13093.75</v>
      </c>
      <c r="BR4" s="3" t="e">
        <f>ROUND(#REF!*0.02,0)</f>
        <v>#REF!</v>
      </c>
      <c r="BS4" s="3">
        <f t="shared" si="34"/>
        <v>13243.289999999999</v>
      </c>
      <c r="BT4" s="3">
        <f t="shared" si="35"/>
        <v>2735.08</v>
      </c>
      <c r="BU4" s="3">
        <f t="shared" si="36"/>
        <v>13243.289999999999</v>
      </c>
      <c r="BV4" s="3" t="e">
        <f>ROUND(#REF!*0.01,0)</f>
        <v>#REF!</v>
      </c>
      <c r="BW4" s="3">
        <f t="shared" si="37"/>
        <v>4285.09</v>
      </c>
      <c r="BX4" s="3">
        <v>4079.03</v>
      </c>
      <c r="BY4" s="3">
        <f t="shared" si="38"/>
        <v>4285.09</v>
      </c>
      <c r="BZ4" s="3" t="e">
        <f>ROUND(#REF!*0.005,0)</f>
        <v>#REF!</v>
      </c>
      <c r="CA4" s="3">
        <f t="shared" si="39"/>
        <v>4285.09</v>
      </c>
      <c r="CB4" s="3">
        <f t="shared" si="40"/>
        <v>4079.03</v>
      </c>
      <c r="CC4" s="3">
        <f t="shared" si="41"/>
        <v>4285.09</v>
      </c>
      <c r="CD4" s="3" t="e">
        <f>ROUND(#REF!*0.005,0)</f>
        <v>#REF!</v>
      </c>
      <c r="CE4" s="15" t="e">
        <f t="shared" si="42"/>
        <v>#REF!</v>
      </c>
      <c r="CF4" s="3">
        <f>65000</f>
        <v>65000</v>
      </c>
      <c r="CG4" s="3">
        <v>4239.59</v>
      </c>
      <c r="CH4" s="3" t="e">
        <f>ROUND(#REF!*0.01,0)</f>
        <v>#REF!</v>
      </c>
      <c r="CI4" s="3">
        <f t="shared" si="43"/>
        <v>14500.599999999999</v>
      </c>
      <c r="CJ4" s="3">
        <v>4374.04</v>
      </c>
      <c r="CK4" s="3">
        <f t="shared" si="44"/>
        <v>14500.599999999999</v>
      </c>
      <c r="CL4" s="3" t="e">
        <f>ROUND(#REF!*0.008,0)</f>
        <v>#REF!</v>
      </c>
      <c r="CM4" s="3">
        <f t="shared" si="45"/>
        <v>14109.67</v>
      </c>
      <c r="CN4" s="3">
        <v>3311.4</v>
      </c>
      <c r="CO4" s="3">
        <f t="shared" si="46"/>
        <v>14109.67</v>
      </c>
      <c r="CP4" s="2" t="e">
        <f>ROUND(#REF!*0.0005,0)</f>
        <v>#REF!</v>
      </c>
      <c r="CQ4" s="2">
        <v>9043.74</v>
      </c>
      <c r="CR4" s="2" t="e">
        <f>ROUND(#REF!*0.0003,0)</f>
        <v>#REF!</v>
      </c>
      <c r="CS4" s="2">
        <v>62005.599999999999</v>
      </c>
      <c r="CT4" s="2" t="e">
        <f>ROUND(#REF!*0.0004,0)</f>
        <v>#REF!</v>
      </c>
      <c r="CU4" s="2">
        <v>8555.06</v>
      </c>
      <c r="CV4" s="2" t="e">
        <f>ROUND(#REF!*0.0002,0)</f>
        <v>#REF!</v>
      </c>
      <c r="CW4" s="2">
        <v>54822.31</v>
      </c>
      <c r="CX4" s="2" t="e">
        <f>ROUND((#REF!+#REF!)*0.005,0)</f>
        <v>#REF!</v>
      </c>
      <c r="CY4" s="2">
        <v>2082.58</v>
      </c>
      <c r="CZ4" s="2" t="e">
        <f>ROUND(#REF!*0.00005,0)</f>
        <v>#REF!</v>
      </c>
      <c r="DA4" s="2">
        <v>17972.09</v>
      </c>
      <c r="DC4" s="2">
        <v>26581.19</v>
      </c>
      <c r="DD4" s="2" t="e">
        <f>ROUND(#REF!*0.0002,0)</f>
        <v>#REF!</v>
      </c>
      <c r="DE4" s="2">
        <v>8944.92</v>
      </c>
      <c r="DF4" s="2" t="e">
        <f>#REF!+#REF!</f>
        <v>#REF!</v>
      </c>
      <c r="DG4" s="2">
        <v>644.47</v>
      </c>
      <c r="DI4" s="2">
        <v>69527.88</v>
      </c>
      <c r="DK4" s="2">
        <v>7967.33</v>
      </c>
      <c r="DL4" s="2" t="e">
        <f>ROUND(#REF!*0.00015,0)</f>
        <v>#REF!</v>
      </c>
      <c r="DM4" s="2">
        <v>2470.12</v>
      </c>
      <c r="DN4" s="2" t="e">
        <f>ROUND(#REF!*0.00013,0)</f>
        <v>#REF!</v>
      </c>
      <c r="DO4" s="2">
        <v>2410.12</v>
      </c>
      <c r="DP4" s="3">
        <v>130.24</v>
      </c>
      <c r="DQ4" s="3">
        <v>70.69</v>
      </c>
      <c r="DR4" s="3" t="e">
        <f>DP4*#REF!</f>
        <v>#REF!</v>
      </c>
      <c r="DS4" s="3" t="e">
        <f>DQ4*#REF!</f>
        <v>#REF!</v>
      </c>
      <c r="DT4" s="3" t="e">
        <f>#REF!*J4+#REF!*M4+#REF!*N4+#REF!*O4+P4*Q4+R4*U4+V4*Y4+Z4*AC4+AD4*AG4+AH4*AK4+AL4*AN4+AM4*AO4+AP4*AR4+AQ4*AS4+AT4*AW4+AX4*BA4+BB4*BE4+BF4*BI4+BJ4*BM4+BN4*BQ4+BR4*BU4+BV4*BY4+BZ4*CC4+CD4*CF4+CE4*CG4+CH4*CK4+CL4*CO4+CP4*CQ4+CR4*CS4+CT4*CU4+CV4*CW4+CX4*CY4+CZ4*DA4+DB4*DC4+DD4*DE4+DF4*DG4+DH4*DI4+DJ4*DK4+DL4*DM4+DN4*DO4+#REF!*DP4</f>
        <v>#REF!</v>
      </c>
      <c r="DU4" s="3" t="e">
        <f>#REF!-DT4</f>
        <v>#REF!</v>
      </c>
      <c r="DV4" s="3" t="e">
        <f>#REF!*I4+#REF!*L4+#REF!*N4+#REF!*O4+P4*Q4+R4*T4+V4*X4+Z4*AB4+AD4*AF4+AH4*AJ4+AM4*AO4+AQ4*AS4+AT4*AV4+AX4*AZ4+BB4*BD4+BF4*BH4+BJ4*BL4+BN4*BP4+BR4*BT4+BV4*BX4+BZ4*CB4+CE4*CG4+CH4*CJ4+CL4*CN4+CP4*CQ4+CR4*CS4+CT4*CU4+CV4*CW4+CX4*CY4+CZ4*DA4+DB4*DC4+DD4*DE4+DF4*DG4+DH4*DI4+DJ4*DK4+DL4*DM4+DN4*DO4+#REF!*DQ4</f>
        <v>#REF!</v>
      </c>
      <c r="DW4" s="3" t="e">
        <f>#REF!*I4+#REF!*L4+#REF!*N4+#REF!*O4+P4*Q4+R4*T4+V4*X4+Z4*AB4+AD4*AF4+AH4*AJ4+AM4*AO4+AQ4*AS4+AT4*AV4+AX4*AZ4+BB4*BD4+BF4*BH4+BJ4*BL4+BN4*BP4+BR4*BT4+BV4*BX4+BZ4*CB4+CE4*CG4+CH4*CJ4+CL4*CN4+CP4*CQ4+CR4*CS4+CT4*CU4+CV4*CW4+CX4*CY4+CZ4*DA4+DB4*DC4+DD4*DE4+DF4*DG4+DH4*DI4+DJ4*DK4+DL4*DM4+DN4*DO4+#REF!*DP4</f>
        <v>#REF!</v>
      </c>
      <c r="DX4" s="3" t="e">
        <f t="shared" si="47"/>
        <v>#REF!</v>
      </c>
      <c r="DY4" s="3" t="e">
        <f t="shared" si="48"/>
        <v>#REF!</v>
      </c>
      <c r="DZ4" s="1"/>
    </row>
    <row r="5" spans="1:130" ht="30.75" customHeight="1" x14ac:dyDescent="0.25">
      <c r="A5" s="14">
        <v>3</v>
      </c>
      <c r="B5" s="1" t="s">
        <v>50</v>
      </c>
      <c r="C5" s="13" t="s">
        <v>14</v>
      </c>
      <c r="D5" s="13" t="s">
        <v>14</v>
      </c>
      <c r="F5" s="1" t="s">
        <v>1</v>
      </c>
      <c r="G5" s="12" t="s">
        <v>4</v>
      </c>
      <c r="H5" s="2">
        <f t="shared" si="0"/>
        <v>1183.25</v>
      </c>
      <c r="I5" s="2">
        <v>1183.25</v>
      </c>
      <c r="J5" s="2">
        <f t="shared" si="1"/>
        <v>1183.25</v>
      </c>
      <c r="K5" s="2">
        <v>1230.26</v>
      </c>
      <c r="L5" s="2">
        <v>1230.26</v>
      </c>
      <c r="M5" s="2">
        <v>1230.26</v>
      </c>
      <c r="N5" s="2">
        <v>847.32</v>
      </c>
      <c r="O5" s="3">
        <v>2851.36</v>
      </c>
      <c r="Q5" s="2">
        <v>498.77</v>
      </c>
      <c r="R5" s="3" t="e">
        <f>ROUND(#REF!*0.7,0)</f>
        <v>#REF!</v>
      </c>
      <c r="S5" s="3">
        <f t="shared" si="2"/>
        <v>3449.74</v>
      </c>
      <c r="T5" s="3">
        <v>2711.21</v>
      </c>
      <c r="U5" s="3">
        <f t="shared" si="3"/>
        <v>3449.74</v>
      </c>
      <c r="V5" s="3" t="e">
        <f>ROUND(#REF!*0.2,0)</f>
        <v>#REF!</v>
      </c>
      <c r="W5" s="3">
        <f t="shared" si="4"/>
        <v>2234.39</v>
      </c>
      <c r="X5" s="3">
        <v>1495.86</v>
      </c>
      <c r="Y5" s="3">
        <f t="shared" si="5"/>
        <v>2234.39</v>
      </c>
      <c r="Z5" s="3" t="e">
        <f>ROUND(#REF!*0.0005,0)</f>
        <v>#REF!</v>
      </c>
      <c r="AA5" s="3">
        <f t="shared" si="6"/>
        <v>4423.75</v>
      </c>
      <c r="AB5" s="3">
        <v>3287.53</v>
      </c>
      <c r="AC5" s="3">
        <f t="shared" si="7"/>
        <v>4423.75</v>
      </c>
      <c r="AD5" s="3" t="e">
        <f>ROUND(#REF!*0.008,0)</f>
        <v>#REF!</v>
      </c>
      <c r="AE5" s="3">
        <f t="shared" si="8"/>
        <v>4815.59</v>
      </c>
      <c r="AF5" s="3">
        <f t="shared" si="9"/>
        <v>3287.53</v>
      </c>
      <c r="AG5" s="3">
        <f t="shared" si="10"/>
        <v>4815.59</v>
      </c>
      <c r="AH5" s="3" t="e">
        <f>ROUND(#REF!*0.05,0)</f>
        <v>#REF!</v>
      </c>
      <c r="AI5" s="3">
        <f t="shared" si="11"/>
        <v>3505</v>
      </c>
      <c r="AJ5" s="3">
        <f t="shared" si="12"/>
        <v>2711.21</v>
      </c>
      <c r="AK5" s="3">
        <f t="shared" si="13"/>
        <v>3505</v>
      </c>
      <c r="AL5" s="3" t="e">
        <f>ROUND(#REF!*0.001,0)</f>
        <v>#REF!</v>
      </c>
      <c r="AM5" s="3" t="e">
        <f t="shared" si="14"/>
        <v>#REF!</v>
      </c>
      <c r="AN5" s="3">
        <f t="shared" si="15"/>
        <v>34310.36</v>
      </c>
      <c r="AO5" s="3">
        <v>2175.13</v>
      </c>
      <c r="AP5" s="3" t="e">
        <f>ROUND(#REF!*0.001,0)</f>
        <v>#REF!</v>
      </c>
      <c r="AQ5" s="3" t="e">
        <f t="shared" si="16"/>
        <v>#REF!</v>
      </c>
      <c r="AR5" s="3">
        <f t="shared" si="17"/>
        <v>10632.67</v>
      </c>
      <c r="AS5" s="3">
        <f t="shared" si="18"/>
        <v>2175.13</v>
      </c>
      <c r="AT5" s="15" t="e">
        <f>ROUND(#REF!*0.005,0)</f>
        <v>#REF!</v>
      </c>
      <c r="AU5" s="3">
        <f t="shared" si="19"/>
        <v>3449.74</v>
      </c>
      <c r="AV5" s="3">
        <f t="shared" si="20"/>
        <v>2711.21</v>
      </c>
      <c r="AW5" s="3">
        <f t="shared" si="21"/>
        <v>3449.74</v>
      </c>
      <c r="AX5" s="15" t="e">
        <f>ROUND(#REF!*0.005,0)</f>
        <v>#REF!</v>
      </c>
      <c r="AY5" s="3">
        <f t="shared" si="22"/>
        <v>3449.74</v>
      </c>
      <c r="AZ5" s="3">
        <f t="shared" si="23"/>
        <v>2711.21</v>
      </c>
      <c r="BA5" s="3">
        <f t="shared" si="24"/>
        <v>3449.74</v>
      </c>
      <c r="BB5" s="3" t="e">
        <f>ROUND(#REF!*0.8,0)</f>
        <v>#REF!</v>
      </c>
      <c r="BC5" s="3">
        <f t="shared" si="25"/>
        <v>5462.65</v>
      </c>
      <c r="BD5" s="3">
        <v>2735.08</v>
      </c>
      <c r="BE5" s="3">
        <f t="shared" si="26"/>
        <v>5462.65</v>
      </c>
      <c r="BF5" s="3" t="e">
        <f>ROUND(#REF!*0.1,0)</f>
        <v>#REF!</v>
      </c>
      <c r="BG5" s="3">
        <f t="shared" si="27"/>
        <v>4282.16</v>
      </c>
      <c r="BH5" s="3">
        <v>1554.59</v>
      </c>
      <c r="BI5" s="3">
        <f t="shared" si="28"/>
        <v>4282.16</v>
      </c>
      <c r="BJ5" s="3" t="e">
        <f>ROUND(#REF!*0.03,0)</f>
        <v>#REF!</v>
      </c>
      <c r="BK5" s="3">
        <f t="shared" si="29"/>
        <v>5602</v>
      </c>
      <c r="BL5" s="3">
        <f t="shared" si="30"/>
        <v>2735.08</v>
      </c>
      <c r="BM5" s="3">
        <f t="shared" si="31"/>
        <v>5602</v>
      </c>
      <c r="BN5" s="3" t="e">
        <f>ROUND(#REF!*0.021,0)</f>
        <v>#REF!</v>
      </c>
      <c r="BO5" s="3">
        <f t="shared" si="32"/>
        <v>13093.75</v>
      </c>
      <c r="BP5" s="3">
        <v>2735.08</v>
      </c>
      <c r="BQ5" s="3">
        <f t="shared" si="33"/>
        <v>13093.75</v>
      </c>
      <c r="BR5" s="3" t="e">
        <f>ROUND(#REF!*0.02,0)</f>
        <v>#REF!</v>
      </c>
      <c r="BS5" s="3">
        <f t="shared" si="34"/>
        <v>13243.289999999999</v>
      </c>
      <c r="BT5" s="3">
        <f t="shared" si="35"/>
        <v>2735.08</v>
      </c>
      <c r="BU5" s="3">
        <f t="shared" si="36"/>
        <v>13243.289999999999</v>
      </c>
      <c r="BV5" s="3" t="e">
        <f>ROUND(#REF!*0.01,0)</f>
        <v>#REF!</v>
      </c>
      <c r="BW5" s="3">
        <f t="shared" si="37"/>
        <v>4285.09</v>
      </c>
      <c r="BX5" s="3">
        <v>4079.03</v>
      </c>
      <c r="BY5" s="3">
        <f t="shared" si="38"/>
        <v>4285.09</v>
      </c>
      <c r="BZ5" s="3" t="e">
        <f>ROUND(#REF!*0.005,0)</f>
        <v>#REF!</v>
      </c>
      <c r="CA5" s="3">
        <f t="shared" si="39"/>
        <v>4285.09</v>
      </c>
      <c r="CB5" s="3">
        <f t="shared" si="40"/>
        <v>4079.03</v>
      </c>
      <c r="CC5" s="3">
        <f t="shared" si="41"/>
        <v>4285.09</v>
      </c>
      <c r="CD5" s="3" t="e">
        <f>ROUND(#REF!*0.005,0)</f>
        <v>#REF!</v>
      </c>
      <c r="CE5" s="15" t="e">
        <f t="shared" si="42"/>
        <v>#REF!</v>
      </c>
      <c r="CF5" s="3">
        <f>65000</f>
        <v>65000</v>
      </c>
      <c r="CG5" s="3">
        <v>4239.59</v>
      </c>
      <c r="CH5" s="3" t="e">
        <f>ROUND(#REF!*0.01,0)</f>
        <v>#REF!</v>
      </c>
      <c r="CI5" s="3">
        <f t="shared" si="43"/>
        <v>14500.599999999999</v>
      </c>
      <c r="CJ5" s="3">
        <v>4374.04</v>
      </c>
      <c r="CK5" s="3">
        <f t="shared" si="44"/>
        <v>14500.599999999999</v>
      </c>
      <c r="CL5" s="3" t="e">
        <f>ROUND(#REF!*0.008,0)</f>
        <v>#REF!</v>
      </c>
      <c r="CM5" s="3">
        <f t="shared" si="45"/>
        <v>14109.67</v>
      </c>
      <c r="CN5" s="3">
        <v>3311.4</v>
      </c>
      <c r="CO5" s="3">
        <f t="shared" si="46"/>
        <v>14109.67</v>
      </c>
      <c r="CP5" s="2" t="e">
        <f>ROUND(#REF!*0.0005,0)</f>
        <v>#REF!</v>
      </c>
      <c r="CQ5" s="2">
        <v>9043.74</v>
      </c>
      <c r="CR5" s="2" t="e">
        <f>ROUND(#REF!*0.0003,0)</f>
        <v>#REF!</v>
      </c>
      <c r="CS5" s="2">
        <v>62005.599999999999</v>
      </c>
      <c r="CT5" s="2" t="e">
        <f>ROUND(#REF!*0.0004,0)</f>
        <v>#REF!</v>
      </c>
      <c r="CU5" s="2">
        <v>8555.06</v>
      </c>
      <c r="CV5" s="2" t="e">
        <f>ROUND(#REF!*0.0002,0)</f>
        <v>#REF!</v>
      </c>
      <c r="CW5" s="2">
        <v>54822.31</v>
      </c>
      <c r="CX5" s="2" t="e">
        <f>ROUND((#REF!+#REF!)*0.005,0)</f>
        <v>#REF!</v>
      </c>
      <c r="CY5" s="2">
        <v>2082.58</v>
      </c>
      <c r="CZ5" s="2" t="e">
        <f>ROUND(#REF!*0.00005,0)</f>
        <v>#REF!</v>
      </c>
      <c r="DA5" s="2">
        <v>17972.09</v>
      </c>
      <c r="DC5" s="2">
        <v>26581.19</v>
      </c>
      <c r="DD5" s="2" t="e">
        <f>ROUND(#REF!*0.0002,0)</f>
        <v>#REF!</v>
      </c>
      <c r="DE5" s="2">
        <v>8944.92</v>
      </c>
      <c r="DF5" s="2" t="e">
        <f>#REF!+#REF!</f>
        <v>#REF!</v>
      </c>
      <c r="DG5" s="2">
        <v>644.47</v>
      </c>
      <c r="DI5" s="2">
        <v>69527.88</v>
      </c>
      <c r="DK5" s="2">
        <v>7967.33</v>
      </c>
      <c r="DL5" s="2" t="e">
        <f>ROUND(#REF!*0.00015,0)</f>
        <v>#REF!</v>
      </c>
      <c r="DM5" s="2">
        <v>2470.12</v>
      </c>
      <c r="DN5" s="2" t="e">
        <f>ROUND(#REF!*0.00013,0)</f>
        <v>#REF!</v>
      </c>
      <c r="DO5" s="2">
        <v>2410.12</v>
      </c>
      <c r="DP5" s="3">
        <v>130.24</v>
      </c>
      <c r="DQ5" s="3">
        <v>70.69</v>
      </c>
      <c r="DR5" s="3" t="e">
        <f>DP5*#REF!</f>
        <v>#REF!</v>
      </c>
      <c r="DS5" s="3" t="e">
        <f>DQ5*#REF!</f>
        <v>#REF!</v>
      </c>
      <c r="DT5" s="3" t="e">
        <f>#REF!*J5+#REF!*M5+#REF!*N5+#REF!*O5+P5*Q5+R5*U5+V5*Y5+Z5*AC5+AD5*AG5+AH5*AK5+AL5*AN5+AM5*AO5+AP5*AR5+AQ5*AS5+AT5*AW5+AX5*BA5+BB5*BE5+BF5*BI5+BJ5*BM5+BN5*BQ5+BR5*BU5+BV5*BY5+BZ5*CC5+CD5*CF5+CE5*CG5+CH5*CK5+CL5*CO5+CP5*CQ5+CR5*CS5+CT5*CU5+CV5*CW5+CX5*CY5+CZ5*DA5+DB5*DC5+DD5*DE5+DF5*DG5+DH5*DI5+DJ5*DK5+DL5*DM5+DN5*DO5+#REF!*DP5</f>
        <v>#REF!</v>
      </c>
      <c r="DU5" s="3" t="e">
        <f>#REF!-DT5</f>
        <v>#REF!</v>
      </c>
      <c r="DV5" s="3" t="e">
        <f>#REF!*I5+#REF!*L5+#REF!*N5+#REF!*O5+P5*Q5+R5*T5+V5*X5+Z5*AB5+AD5*AF5+AH5*AJ5+AM5*AO5+AQ5*AS5+AT5*AV5+AX5*AZ5+BB5*BD5+BF5*BH5+BJ5*BL5+BN5*BP5+BR5*BT5+BV5*BX5+BZ5*CB5+CE5*CG5+CH5*CJ5+CL5*CN5+CP5*CQ5+CR5*CS5+CT5*CU5+CV5*CW5+CX5*CY5+CZ5*DA5+DB5*DC5+DD5*DE5+DF5*DG5+DH5*DI5+DJ5*DK5+DL5*DM5+DN5*DO5+#REF!*DQ5</f>
        <v>#REF!</v>
      </c>
      <c r="DW5" s="3" t="e">
        <f>#REF!*I5+#REF!*L5+#REF!*N5+#REF!*O5+P5*Q5+R5*T5+V5*X5+Z5*AB5+AD5*AF5+AH5*AJ5+AM5*AO5+AQ5*AS5+AT5*AV5+AX5*AZ5+BB5*BD5+BF5*BH5+BJ5*BL5+BN5*BP5+BR5*BT5+BV5*BX5+BZ5*CB5+CE5*CG5+CH5*CJ5+CL5*CN5+CP5*CQ5+CR5*CS5+CT5*CU5+CV5*CW5+CX5*CY5+CZ5*DA5+DB5*DC5+DD5*DE5+DF5*DG5+DH5*DI5+DJ5*DK5+DL5*DM5+DN5*DO5+#REF!*DP5</f>
        <v>#REF!</v>
      </c>
      <c r="DX5" s="3" t="e">
        <f t="shared" si="47"/>
        <v>#REF!</v>
      </c>
      <c r="DY5" s="3" t="e">
        <f t="shared" si="48"/>
        <v>#REF!</v>
      </c>
      <c r="DZ5" s="1"/>
    </row>
    <row r="6" spans="1:130" ht="30.75" customHeight="1" x14ac:dyDescent="0.25">
      <c r="A6" s="14">
        <v>4</v>
      </c>
      <c r="B6" s="1" t="s">
        <v>49</v>
      </c>
      <c r="C6" s="13" t="s">
        <v>3</v>
      </c>
      <c r="D6" s="13" t="s">
        <v>3</v>
      </c>
      <c r="F6" s="1" t="s">
        <v>1</v>
      </c>
      <c r="G6" s="12" t="s">
        <v>4</v>
      </c>
      <c r="H6" s="2">
        <f t="shared" si="0"/>
        <v>1183.25</v>
      </c>
      <c r="I6" s="2">
        <v>1183.25</v>
      </c>
      <c r="J6" s="2">
        <f t="shared" si="1"/>
        <v>1183.25</v>
      </c>
      <c r="K6" s="2">
        <v>1230.26</v>
      </c>
      <c r="L6" s="2">
        <v>1230.26</v>
      </c>
      <c r="M6" s="2">
        <v>1230.26</v>
      </c>
      <c r="N6" s="2">
        <v>847.32</v>
      </c>
      <c r="O6" s="3">
        <v>2851.36</v>
      </c>
      <c r="Q6" s="2">
        <v>498.77</v>
      </c>
      <c r="R6" s="3" t="e">
        <f>ROUND(#REF!*0.7,0)</f>
        <v>#REF!</v>
      </c>
      <c r="S6" s="3">
        <f t="shared" si="2"/>
        <v>3449.74</v>
      </c>
      <c r="T6" s="3">
        <v>2711.21</v>
      </c>
      <c r="U6" s="3">
        <f t="shared" si="3"/>
        <v>3449.74</v>
      </c>
      <c r="V6" s="3" t="e">
        <f>ROUND(#REF!*0.2,0)</f>
        <v>#REF!</v>
      </c>
      <c r="W6" s="3">
        <f t="shared" si="4"/>
        <v>2234.39</v>
      </c>
      <c r="X6" s="3">
        <v>1495.86</v>
      </c>
      <c r="Y6" s="3">
        <f t="shared" si="5"/>
        <v>2234.39</v>
      </c>
      <c r="Z6" s="3" t="e">
        <f>ROUND(#REF!*0.0005,0)</f>
        <v>#REF!</v>
      </c>
      <c r="AA6" s="3">
        <f t="shared" si="6"/>
        <v>4423.75</v>
      </c>
      <c r="AB6" s="3">
        <v>3287.53</v>
      </c>
      <c r="AC6" s="3">
        <f t="shared" si="7"/>
        <v>4423.75</v>
      </c>
      <c r="AD6" s="3" t="e">
        <f>ROUND(#REF!*0.008,0)</f>
        <v>#REF!</v>
      </c>
      <c r="AE6" s="3">
        <f t="shared" si="8"/>
        <v>4815.59</v>
      </c>
      <c r="AF6" s="3">
        <f t="shared" si="9"/>
        <v>3287.53</v>
      </c>
      <c r="AG6" s="3">
        <f t="shared" si="10"/>
        <v>4815.59</v>
      </c>
      <c r="AH6" s="3" t="e">
        <f>ROUND(#REF!*0.05,0)</f>
        <v>#REF!</v>
      </c>
      <c r="AI6" s="3">
        <f t="shared" si="11"/>
        <v>3505</v>
      </c>
      <c r="AJ6" s="3">
        <f t="shared" si="12"/>
        <v>2711.21</v>
      </c>
      <c r="AK6" s="3">
        <f t="shared" si="13"/>
        <v>3505</v>
      </c>
      <c r="AL6" s="3" t="e">
        <f>ROUND(#REF!*0.001,0)</f>
        <v>#REF!</v>
      </c>
      <c r="AM6" s="3" t="e">
        <f t="shared" si="14"/>
        <v>#REF!</v>
      </c>
      <c r="AN6" s="3">
        <f t="shared" si="15"/>
        <v>34310.36</v>
      </c>
      <c r="AO6" s="3">
        <v>2175.13</v>
      </c>
      <c r="AP6" s="3" t="e">
        <f>ROUND(#REF!*0.001,0)</f>
        <v>#REF!</v>
      </c>
      <c r="AQ6" s="3" t="e">
        <f t="shared" si="16"/>
        <v>#REF!</v>
      </c>
      <c r="AR6" s="3">
        <f t="shared" si="17"/>
        <v>10632.67</v>
      </c>
      <c r="AS6" s="3">
        <f t="shared" si="18"/>
        <v>2175.13</v>
      </c>
      <c r="AT6" s="15" t="e">
        <f>ROUND(#REF!*0.005,0)</f>
        <v>#REF!</v>
      </c>
      <c r="AU6" s="3">
        <f t="shared" si="19"/>
        <v>3449.74</v>
      </c>
      <c r="AV6" s="3">
        <f t="shared" si="20"/>
        <v>2711.21</v>
      </c>
      <c r="AW6" s="3">
        <f t="shared" si="21"/>
        <v>3449.74</v>
      </c>
      <c r="AX6" s="15" t="e">
        <f>ROUND(#REF!*0.005,0)</f>
        <v>#REF!</v>
      </c>
      <c r="AY6" s="3">
        <f t="shared" si="22"/>
        <v>3449.74</v>
      </c>
      <c r="AZ6" s="3">
        <f t="shared" si="23"/>
        <v>2711.21</v>
      </c>
      <c r="BA6" s="3">
        <f t="shared" si="24"/>
        <v>3449.74</v>
      </c>
      <c r="BB6" s="3" t="e">
        <f>ROUND(#REF!*0.8,0)</f>
        <v>#REF!</v>
      </c>
      <c r="BC6" s="3">
        <f t="shared" si="25"/>
        <v>5462.65</v>
      </c>
      <c r="BD6" s="3">
        <v>2735.08</v>
      </c>
      <c r="BE6" s="3">
        <f t="shared" si="26"/>
        <v>5462.65</v>
      </c>
      <c r="BF6" s="3" t="e">
        <f>ROUND(#REF!*0.1,0)</f>
        <v>#REF!</v>
      </c>
      <c r="BG6" s="3">
        <f t="shared" si="27"/>
        <v>4282.16</v>
      </c>
      <c r="BH6" s="3">
        <v>1554.59</v>
      </c>
      <c r="BI6" s="3">
        <f t="shared" si="28"/>
        <v>4282.16</v>
      </c>
      <c r="BJ6" s="3" t="e">
        <f>ROUND(#REF!*0.03,0)</f>
        <v>#REF!</v>
      </c>
      <c r="BK6" s="3">
        <f t="shared" si="29"/>
        <v>5602</v>
      </c>
      <c r="BL6" s="3">
        <f t="shared" si="30"/>
        <v>2735.08</v>
      </c>
      <c r="BM6" s="3">
        <f t="shared" si="31"/>
        <v>5602</v>
      </c>
      <c r="BN6" s="3" t="e">
        <f>ROUND(#REF!*0.021,0)</f>
        <v>#REF!</v>
      </c>
      <c r="BO6" s="3">
        <f t="shared" si="32"/>
        <v>13093.75</v>
      </c>
      <c r="BP6" s="3">
        <v>2735.08</v>
      </c>
      <c r="BQ6" s="3">
        <f t="shared" si="33"/>
        <v>13093.75</v>
      </c>
      <c r="BR6" s="3" t="e">
        <f>ROUND(#REF!*0.02,0)</f>
        <v>#REF!</v>
      </c>
      <c r="BS6" s="3">
        <f t="shared" si="34"/>
        <v>13243.289999999999</v>
      </c>
      <c r="BT6" s="3">
        <f t="shared" si="35"/>
        <v>2735.08</v>
      </c>
      <c r="BU6" s="3">
        <f t="shared" si="36"/>
        <v>13243.289999999999</v>
      </c>
      <c r="BV6" s="3" t="e">
        <f>ROUND(#REF!*0.01,0)</f>
        <v>#REF!</v>
      </c>
      <c r="BW6" s="3">
        <f t="shared" si="37"/>
        <v>4285.09</v>
      </c>
      <c r="BX6" s="3">
        <v>4079.03</v>
      </c>
      <c r="BY6" s="3">
        <f t="shared" si="38"/>
        <v>4285.09</v>
      </c>
      <c r="BZ6" s="3" t="e">
        <f>ROUND(#REF!*0.005,0)</f>
        <v>#REF!</v>
      </c>
      <c r="CA6" s="3">
        <f t="shared" si="39"/>
        <v>4285.09</v>
      </c>
      <c r="CB6" s="3">
        <f t="shared" si="40"/>
        <v>4079.03</v>
      </c>
      <c r="CC6" s="3">
        <f t="shared" si="41"/>
        <v>4285.09</v>
      </c>
      <c r="CD6" s="3" t="e">
        <f>ROUND(#REF!*0.005,0)</f>
        <v>#REF!</v>
      </c>
      <c r="CE6" s="15" t="e">
        <f t="shared" si="42"/>
        <v>#REF!</v>
      </c>
      <c r="CF6" s="3">
        <f>65000</f>
        <v>65000</v>
      </c>
      <c r="CG6" s="3">
        <v>4239.59</v>
      </c>
      <c r="CH6" s="3" t="e">
        <f>ROUND(#REF!*0.01,0)</f>
        <v>#REF!</v>
      </c>
      <c r="CI6" s="3">
        <f t="shared" si="43"/>
        <v>14500.599999999999</v>
      </c>
      <c r="CJ6" s="3">
        <v>4374.04</v>
      </c>
      <c r="CK6" s="3">
        <f t="shared" si="44"/>
        <v>14500.599999999999</v>
      </c>
      <c r="CL6" s="3" t="e">
        <f>ROUND(#REF!*0.008,0)</f>
        <v>#REF!</v>
      </c>
      <c r="CM6" s="3">
        <f t="shared" si="45"/>
        <v>14109.67</v>
      </c>
      <c r="CN6" s="3">
        <v>3311.4</v>
      </c>
      <c r="CO6" s="3">
        <f t="shared" si="46"/>
        <v>14109.67</v>
      </c>
      <c r="CP6" s="2" t="e">
        <f>ROUND(#REF!*0.0005,0)</f>
        <v>#REF!</v>
      </c>
      <c r="CQ6" s="2">
        <v>9043.74</v>
      </c>
      <c r="CR6" s="2" t="e">
        <f>ROUND(#REF!*0.0003,0)</f>
        <v>#REF!</v>
      </c>
      <c r="CS6" s="2">
        <v>62005.599999999999</v>
      </c>
      <c r="CT6" s="2" t="e">
        <f>ROUND(#REF!*0.0004,0)</f>
        <v>#REF!</v>
      </c>
      <c r="CU6" s="2">
        <v>8555.06</v>
      </c>
      <c r="CV6" s="2" t="e">
        <f>ROUND(#REF!*0.0002,0)</f>
        <v>#REF!</v>
      </c>
      <c r="CW6" s="2">
        <v>54822.31</v>
      </c>
      <c r="CX6" s="2" t="e">
        <f>ROUND((#REF!+#REF!)*0.005,0)</f>
        <v>#REF!</v>
      </c>
      <c r="CY6" s="2">
        <v>2082.58</v>
      </c>
      <c r="CZ6" s="2" t="e">
        <f>ROUND(#REF!*0.00005,0)</f>
        <v>#REF!</v>
      </c>
      <c r="DA6" s="2">
        <v>17972.09</v>
      </c>
      <c r="DC6" s="2">
        <v>26581.19</v>
      </c>
      <c r="DD6" s="2" t="e">
        <f>ROUND(#REF!*0.0002,0)</f>
        <v>#REF!</v>
      </c>
      <c r="DE6" s="2">
        <v>8944.92</v>
      </c>
      <c r="DF6" s="2" t="e">
        <f>#REF!+#REF!</f>
        <v>#REF!</v>
      </c>
      <c r="DG6" s="2">
        <v>644.47</v>
      </c>
      <c r="DI6" s="2">
        <v>69527.88</v>
      </c>
      <c r="DK6" s="2">
        <v>7967.33</v>
      </c>
      <c r="DL6" s="2" t="e">
        <f>ROUND(#REF!*0.00015,0)</f>
        <v>#REF!</v>
      </c>
      <c r="DM6" s="2">
        <v>2470.12</v>
      </c>
      <c r="DN6" s="2" t="e">
        <f>ROUND(#REF!*0.00013,0)</f>
        <v>#REF!</v>
      </c>
      <c r="DO6" s="2">
        <v>2410.12</v>
      </c>
      <c r="DP6" s="3">
        <v>130.24</v>
      </c>
      <c r="DQ6" s="3">
        <v>70.69</v>
      </c>
      <c r="DR6" s="3" t="e">
        <f>DP6*#REF!</f>
        <v>#REF!</v>
      </c>
      <c r="DS6" s="3" t="e">
        <f>DQ6*#REF!</f>
        <v>#REF!</v>
      </c>
      <c r="DT6" s="3" t="e">
        <f>#REF!*J6+#REF!*M6+#REF!*N6+#REF!*O6+P6*Q6+R6*U6+V6*Y6+Z6*AC6+AD6*AG6+AH6*AK6+AL6*AN6+AM6*AO6+AP6*AR6+AQ6*AS6+AT6*AW6+AX6*BA6+BB6*BE6+BF6*BI6+BJ6*BM6+BN6*BQ6+BR6*BU6+BV6*BY6+BZ6*CC6+CD6*CF6+CE6*CG6+CH6*CK6+CL6*CO6+CP6*CQ6+CR6*CS6+CT6*CU6+CV6*CW6+CX6*CY6+CZ6*DA6+DB6*DC6+DD6*DE6+DF6*DG6+DH6*DI6+DJ6*DK6+DL6*DM6+DN6*DO6+#REF!*DP6</f>
        <v>#REF!</v>
      </c>
      <c r="DU6" s="3" t="e">
        <f>#REF!-DT6</f>
        <v>#REF!</v>
      </c>
      <c r="DV6" s="3" t="e">
        <f>#REF!*I6+#REF!*L6+#REF!*N6+#REF!*O6+P6*Q6+R6*T6+V6*X6+Z6*AB6+AD6*AF6+AH6*AJ6+AM6*AO6+AQ6*AS6+AT6*AV6+AX6*AZ6+BB6*BD6+BF6*BH6+BJ6*BL6+BN6*BP6+BR6*BT6+BV6*BX6+BZ6*CB6+CE6*CG6+CH6*CJ6+CL6*CN6+CP6*CQ6+CR6*CS6+CT6*CU6+CV6*CW6+CX6*CY6+CZ6*DA6+DB6*DC6+DD6*DE6+DF6*DG6+DH6*DI6+DJ6*DK6+DL6*DM6+DN6*DO6+#REF!*DQ6</f>
        <v>#REF!</v>
      </c>
      <c r="DW6" s="3" t="e">
        <f>#REF!*I6+#REF!*L6+#REF!*N6+#REF!*O6+P6*Q6+R6*T6+V6*X6+Z6*AB6+AD6*AF6+AH6*AJ6+AM6*AO6+AQ6*AS6+AT6*AV6+AX6*AZ6+BB6*BD6+BF6*BH6+BJ6*BL6+BN6*BP6+BR6*BT6+BV6*BX6+BZ6*CB6+CE6*CG6+CH6*CJ6+CL6*CN6+CP6*CQ6+CR6*CS6+CT6*CU6+CV6*CW6+CX6*CY6+CZ6*DA6+DB6*DC6+DD6*DE6+DF6*DG6+DH6*DI6+DJ6*DK6+DL6*DM6+DN6*DO6+#REF!*DP6</f>
        <v>#REF!</v>
      </c>
      <c r="DX6" s="3" t="e">
        <f t="shared" si="47"/>
        <v>#REF!</v>
      </c>
      <c r="DY6" s="3" t="e">
        <f t="shared" si="48"/>
        <v>#REF!</v>
      </c>
      <c r="DZ6" s="1"/>
    </row>
    <row r="7" spans="1:130" ht="30.75" customHeight="1" x14ac:dyDescent="0.25">
      <c r="A7" s="14">
        <v>5</v>
      </c>
      <c r="B7" s="1" t="s">
        <v>48</v>
      </c>
      <c r="C7" s="13" t="s">
        <v>3</v>
      </c>
      <c r="D7" s="13" t="s">
        <v>3</v>
      </c>
      <c r="F7" s="1" t="s">
        <v>1</v>
      </c>
      <c r="G7" s="12" t="s">
        <v>5</v>
      </c>
      <c r="H7" s="2">
        <f t="shared" si="0"/>
        <v>1392.32</v>
      </c>
      <c r="I7" s="2">
        <v>1392.32</v>
      </c>
      <c r="J7" s="2">
        <f t="shared" si="1"/>
        <v>1392.32</v>
      </c>
      <c r="K7" s="2">
        <v>1230.26</v>
      </c>
      <c r="L7" s="2">
        <v>1230.26</v>
      </c>
      <c r="M7" s="2">
        <v>1230.26</v>
      </c>
      <c r="N7" s="2">
        <v>847.32</v>
      </c>
      <c r="O7" s="3">
        <v>2851.36</v>
      </c>
      <c r="P7" s="2">
        <v>0</v>
      </c>
      <c r="Q7" s="2">
        <v>498.77</v>
      </c>
      <c r="R7" s="3" t="e">
        <f>ROUND(#REF!*0.7,0)</f>
        <v>#REF!</v>
      </c>
      <c r="S7" s="3">
        <f t="shared" si="2"/>
        <v>3449.74</v>
      </c>
      <c r="T7" s="3">
        <v>2711.21</v>
      </c>
      <c r="U7" s="3">
        <f t="shared" si="3"/>
        <v>3449.74</v>
      </c>
      <c r="V7" s="3" t="e">
        <f>ROUND(#REF!*0.2,0)</f>
        <v>#REF!</v>
      </c>
      <c r="W7" s="3">
        <f t="shared" si="4"/>
        <v>2234.39</v>
      </c>
      <c r="X7" s="3">
        <v>1495.86</v>
      </c>
      <c r="Y7" s="3">
        <f t="shared" si="5"/>
        <v>2234.39</v>
      </c>
      <c r="Z7" s="3" t="e">
        <f>ROUND(#REF!*0.0005,0)</f>
        <v>#REF!</v>
      </c>
      <c r="AA7" s="3">
        <f t="shared" si="6"/>
        <v>4423.75</v>
      </c>
      <c r="AB7" s="3">
        <v>3287.53</v>
      </c>
      <c r="AC7" s="3">
        <f t="shared" si="7"/>
        <v>4423.75</v>
      </c>
      <c r="AD7" s="3" t="e">
        <f>ROUND(#REF!*0.008,0)</f>
        <v>#REF!</v>
      </c>
      <c r="AE7" s="3">
        <f t="shared" si="8"/>
        <v>4815.59</v>
      </c>
      <c r="AF7" s="3">
        <f t="shared" si="9"/>
        <v>3287.53</v>
      </c>
      <c r="AG7" s="3">
        <f t="shared" si="10"/>
        <v>4815.59</v>
      </c>
      <c r="AH7" s="3" t="e">
        <f>ROUND(#REF!*0.05,0)</f>
        <v>#REF!</v>
      </c>
      <c r="AI7" s="3">
        <f t="shared" si="11"/>
        <v>3505</v>
      </c>
      <c r="AJ7" s="3">
        <f t="shared" si="12"/>
        <v>2711.21</v>
      </c>
      <c r="AK7" s="3">
        <f t="shared" si="13"/>
        <v>3505</v>
      </c>
      <c r="AL7" s="3" t="e">
        <f>ROUND(#REF!*0.001,0)</f>
        <v>#REF!</v>
      </c>
      <c r="AM7" s="3" t="e">
        <f t="shared" si="14"/>
        <v>#REF!</v>
      </c>
      <c r="AN7" s="3">
        <f t="shared" si="15"/>
        <v>34310.36</v>
      </c>
      <c r="AO7" s="3">
        <v>2175.13</v>
      </c>
      <c r="AP7" s="3" t="e">
        <f>ROUND(#REF!*0.001,0)</f>
        <v>#REF!</v>
      </c>
      <c r="AQ7" s="3" t="e">
        <f t="shared" si="16"/>
        <v>#REF!</v>
      </c>
      <c r="AR7" s="3">
        <f t="shared" si="17"/>
        <v>10632.67</v>
      </c>
      <c r="AS7" s="3">
        <f t="shared" si="18"/>
        <v>2175.13</v>
      </c>
      <c r="AT7" s="15" t="e">
        <f>ROUND(#REF!*0.005,0)</f>
        <v>#REF!</v>
      </c>
      <c r="AU7" s="3">
        <f t="shared" si="19"/>
        <v>3449.74</v>
      </c>
      <c r="AV7" s="3">
        <f t="shared" si="20"/>
        <v>2711.21</v>
      </c>
      <c r="AW7" s="3">
        <f t="shared" si="21"/>
        <v>3449.74</v>
      </c>
      <c r="AX7" s="15" t="e">
        <f>ROUND(#REF!*0.005,0)</f>
        <v>#REF!</v>
      </c>
      <c r="AY7" s="3">
        <f t="shared" si="22"/>
        <v>3449.74</v>
      </c>
      <c r="AZ7" s="3">
        <f t="shared" si="23"/>
        <v>2711.21</v>
      </c>
      <c r="BA7" s="3">
        <f t="shared" si="24"/>
        <v>3449.74</v>
      </c>
      <c r="BB7" s="3" t="e">
        <f>ROUND(#REF!*0.8,0)</f>
        <v>#REF!</v>
      </c>
      <c r="BC7" s="3">
        <f t="shared" si="25"/>
        <v>5462.65</v>
      </c>
      <c r="BD7" s="3">
        <v>2735.08</v>
      </c>
      <c r="BE7" s="3">
        <f t="shared" si="26"/>
        <v>5462.65</v>
      </c>
      <c r="BF7" s="3" t="e">
        <f>ROUND(#REF!*0.1,0)</f>
        <v>#REF!</v>
      </c>
      <c r="BG7" s="3">
        <f t="shared" si="27"/>
        <v>4282.16</v>
      </c>
      <c r="BH7" s="3">
        <v>1554.59</v>
      </c>
      <c r="BI7" s="3">
        <f t="shared" si="28"/>
        <v>4282.16</v>
      </c>
      <c r="BJ7" s="3" t="e">
        <f>ROUND(#REF!*0.03,0)</f>
        <v>#REF!</v>
      </c>
      <c r="BK7" s="3">
        <f t="shared" si="29"/>
        <v>5602</v>
      </c>
      <c r="BL7" s="3">
        <f t="shared" si="30"/>
        <v>2735.08</v>
      </c>
      <c r="BM7" s="3">
        <f t="shared" si="31"/>
        <v>5602</v>
      </c>
      <c r="BN7" s="3" t="e">
        <f>ROUND(#REF!*0.021,0)</f>
        <v>#REF!</v>
      </c>
      <c r="BO7" s="3">
        <f t="shared" si="32"/>
        <v>13093.75</v>
      </c>
      <c r="BP7" s="3">
        <v>2735.08</v>
      </c>
      <c r="BQ7" s="3">
        <f t="shared" si="33"/>
        <v>13093.75</v>
      </c>
      <c r="BR7" s="3" t="e">
        <f>ROUND(#REF!*0.02,0)</f>
        <v>#REF!</v>
      </c>
      <c r="BS7" s="3">
        <f t="shared" si="34"/>
        <v>13243.289999999999</v>
      </c>
      <c r="BT7" s="3">
        <f t="shared" si="35"/>
        <v>2735.08</v>
      </c>
      <c r="BU7" s="3">
        <f t="shared" si="36"/>
        <v>13243.289999999999</v>
      </c>
      <c r="BV7" s="3" t="e">
        <f>ROUND(#REF!*0.01,0)</f>
        <v>#REF!</v>
      </c>
      <c r="BW7" s="3">
        <f t="shared" si="37"/>
        <v>4285.09</v>
      </c>
      <c r="BX7" s="3">
        <v>4079.03</v>
      </c>
      <c r="BY7" s="3">
        <f t="shared" si="38"/>
        <v>4285.09</v>
      </c>
      <c r="BZ7" s="3" t="e">
        <f>ROUND(#REF!*0.005,0)</f>
        <v>#REF!</v>
      </c>
      <c r="CA7" s="3">
        <f t="shared" si="39"/>
        <v>4285.09</v>
      </c>
      <c r="CB7" s="3">
        <f t="shared" si="40"/>
        <v>4079.03</v>
      </c>
      <c r="CC7" s="3">
        <f t="shared" si="41"/>
        <v>4285.09</v>
      </c>
      <c r="CD7" s="3" t="e">
        <f>ROUND(#REF!*0.005,0)</f>
        <v>#REF!</v>
      </c>
      <c r="CE7" s="15" t="e">
        <f t="shared" si="42"/>
        <v>#REF!</v>
      </c>
      <c r="CF7" s="3">
        <f>65000</f>
        <v>65000</v>
      </c>
      <c r="CG7" s="3">
        <v>4239.59</v>
      </c>
      <c r="CH7" s="3" t="e">
        <f>ROUND(#REF!*0.01,0)</f>
        <v>#REF!</v>
      </c>
      <c r="CI7" s="3">
        <f t="shared" si="43"/>
        <v>14500.599999999999</v>
      </c>
      <c r="CJ7" s="3">
        <v>4374.04</v>
      </c>
      <c r="CK7" s="3">
        <f t="shared" si="44"/>
        <v>14500.599999999999</v>
      </c>
      <c r="CL7" s="3" t="e">
        <f>ROUND(#REF!*0.008,0)</f>
        <v>#REF!</v>
      </c>
      <c r="CM7" s="3">
        <f t="shared" si="45"/>
        <v>14109.67</v>
      </c>
      <c r="CN7" s="3">
        <v>3311.4</v>
      </c>
      <c r="CO7" s="3">
        <f t="shared" si="46"/>
        <v>14109.67</v>
      </c>
      <c r="CP7" s="2" t="e">
        <f>ROUND(#REF!*0.0005,0)</f>
        <v>#REF!</v>
      </c>
      <c r="CQ7" s="2">
        <v>9043.74</v>
      </c>
      <c r="CR7" s="2" t="e">
        <f>ROUND(#REF!*0.0003,0)</f>
        <v>#REF!</v>
      </c>
      <c r="CS7" s="2">
        <v>62005.599999999999</v>
      </c>
      <c r="CT7" s="2" t="e">
        <f>ROUND(#REF!*0.0004,0)</f>
        <v>#REF!</v>
      </c>
      <c r="CU7" s="2">
        <v>8555.06</v>
      </c>
      <c r="CV7" s="2" t="e">
        <f>ROUND(#REF!*0.0002,0)</f>
        <v>#REF!</v>
      </c>
      <c r="CW7" s="2">
        <v>54822.31</v>
      </c>
      <c r="CX7" s="2" t="e">
        <f>ROUND((#REF!+#REF!)*0.005,0)</f>
        <v>#REF!</v>
      </c>
      <c r="CY7" s="2">
        <v>2082.58</v>
      </c>
      <c r="CZ7" s="2" t="e">
        <f>ROUND(#REF!*0.00005,0)</f>
        <v>#REF!</v>
      </c>
      <c r="DA7" s="2">
        <v>17972.09</v>
      </c>
      <c r="DC7" s="2">
        <v>26581.19</v>
      </c>
      <c r="DD7" s="2" t="e">
        <f>ROUND(#REF!*0.0002,0)</f>
        <v>#REF!</v>
      </c>
      <c r="DE7" s="2">
        <v>8944.92</v>
      </c>
      <c r="DF7" s="2" t="e">
        <f>#REF!+#REF!</f>
        <v>#REF!</v>
      </c>
      <c r="DG7" s="2">
        <v>644.47</v>
      </c>
      <c r="DI7" s="2">
        <v>69527.88</v>
      </c>
      <c r="DK7" s="2">
        <v>7967.33</v>
      </c>
      <c r="DL7" s="2" t="e">
        <f>ROUND(#REF!*0.00015,0)</f>
        <v>#REF!</v>
      </c>
      <c r="DM7" s="2">
        <v>2470.12</v>
      </c>
      <c r="DN7" s="2" t="e">
        <f>ROUND(#REF!*0.00013,0)</f>
        <v>#REF!</v>
      </c>
      <c r="DO7" s="2">
        <v>2410.12</v>
      </c>
      <c r="DP7" s="3">
        <v>120.06</v>
      </c>
      <c r="DQ7" s="3">
        <v>64.180000000000007</v>
      </c>
      <c r="DR7" s="3" t="e">
        <f>DP7*#REF!</f>
        <v>#REF!</v>
      </c>
      <c r="DS7" s="3" t="e">
        <f>DQ7*#REF!</f>
        <v>#REF!</v>
      </c>
      <c r="DT7" s="3" t="e">
        <f>#REF!*J7+#REF!*M7+#REF!*N7+#REF!*O7+P7*Q7+R7*U7+V7*Y7+Z7*AC7+AD7*AG7+AH7*AK7+AL7*AN7+AM7*AO7+AP7*AR7+AQ7*AS7+AT7*AW7+AX7*BA7+BB7*BE7+BF7*BI7+BJ7*BM7+BN7*BQ7+BR7*BU7+BV7*BY7+BZ7*CC7+CD7*CF7+CE7*CG7+CH7*CK7+CL7*CO7+CP7*CQ7+CR7*CS7+CT7*CU7+CV7*CW7+CX7*CY7+CZ7*DA7+DB7*DC7+DD7*DE7+DF7*DG7+DH7*DI7+DJ7*DK7+DL7*DM7+DN7*DO7+#REF!*DP7</f>
        <v>#REF!</v>
      </c>
      <c r="DU7" s="3" t="e">
        <f>#REF!-DT7</f>
        <v>#REF!</v>
      </c>
      <c r="DV7" s="3" t="e">
        <f>#REF!*I7+#REF!*L7+#REF!*N7+#REF!*O7+P7*Q7+R7*T7+V7*X7+Z7*AB7+AD7*AF7+AH7*AJ7+AM7*AO7+AQ7*AS7+AT7*AV7+AX7*AZ7+BB7*BD7+BF7*BH7+BJ7*BL7+BN7*BP7+BR7*BT7+BV7*BX7+BZ7*CB7+CE7*CG7+CH7*CJ7+CL7*CN7+CP7*CQ7+CR7*CS7+CT7*CU7+CV7*CW7+CX7*CY7+CZ7*DA7+DB7*DC7+DD7*DE7+DF7*DG7+DH7*DI7+DJ7*DK7+DL7*DM7+DN7*DO7+#REF!*DQ7</f>
        <v>#REF!</v>
      </c>
      <c r="DW7" s="3" t="e">
        <f>#REF!*I7+#REF!*L7+#REF!*N7+#REF!*O7+P7*Q7+R7*T7+V7*X7+Z7*AB7+AD7*AF7+AH7*AJ7+AM7*AO7+AQ7*AS7+AT7*AV7+AX7*AZ7+BB7*BD7+BF7*BH7+BJ7*BL7+BN7*BP7+BR7*BT7+BV7*BX7+BZ7*CB7+CE7*CG7+CH7*CJ7+CL7*CN7+CP7*CQ7+CR7*CS7+CT7*CU7+CV7*CW7+CX7*CY7+CZ7*DA7+DB7*DC7+DD7*DE7+DF7*DG7+DH7*DI7+DJ7*DK7+DL7*DM7+DN7*DO7+#REF!*DP7</f>
        <v>#REF!</v>
      </c>
      <c r="DX7" s="3" t="e">
        <f t="shared" si="47"/>
        <v>#REF!</v>
      </c>
      <c r="DY7" s="3" t="e">
        <f t="shared" si="48"/>
        <v>#REF!</v>
      </c>
      <c r="DZ7" s="1"/>
    </row>
    <row r="8" spans="1:130" ht="30.75" customHeight="1" x14ac:dyDescent="0.25">
      <c r="A8" s="14">
        <v>6</v>
      </c>
      <c r="B8" s="1" t="s">
        <v>47</v>
      </c>
      <c r="C8" s="13" t="s">
        <v>14</v>
      </c>
      <c r="D8" s="13" t="s">
        <v>14</v>
      </c>
      <c r="F8" s="1" t="s">
        <v>1</v>
      </c>
      <c r="G8" s="12" t="s">
        <v>4</v>
      </c>
      <c r="H8" s="2">
        <f t="shared" si="0"/>
        <v>1183.25</v>
      </c>
      <c r="I8" s="17">
        <v>1183.25</v>
      </c>
      <c r="J8" s="2">
        <f t="shared" si="1"/>
        <v>1183.25</v>
      </c>
      <c r="K8" s="2">
        <v>1230.26</v>
      </c>
      <c r="L8" s="2">
        <v>1230.26</v>
      </c>
      <c r="M8" s="2">
        <v>1230.26</v>
      </c>
      <c r="N8" s="2">
        <v>847.32</v>
      </c>
      <c r="O8" s="3">
        <v>2851.36</v>
      </c>
      <c r="Q8" s="2">
        <v>498.77</v>
      </c>
      <c r="R8" s="3" t="e">
        <f>ROUND(#REF!*0.7,0)</f>
        <v>#REF!</v>
      </c>
      <c r="S8" s="3">
        <f t="shared" si="2"/>
        <v>3449.74</v>
      </c>
      <c r="T8" s="3">
        <v>2711.21</v>
      </c>
      <c r="U8" s="3">
        <f t="shared" si="3"/>
        <v>3449.74</v>
      </c>
      <c r="V8" s="3" t="e">
        <f>ROUND(#REF!*0.2,0)</f>
        <v>#REF!</v>
      </c>
      <c r="W8" s="3">
        <f t="shared" si="4"/>
        <v>2234.39</v>
      </c>
      <c r="X8" s="3">
        <v>1495.86</v>
      </c>
      <c r="Y8" s="3">
        <f t="shared" si="5"/>
        <v>2234.39</v>
      </c>
      <c r="Z8" s="3" t="e">
        <f>ROUND(#REF!*0.0005,0)</f>
        <v>#REF!</v>
      </c>
      <c r="AA8" s="3">
        <f t="shared" si="6"/>
        <v>4423.75</v>
      </c>
      <c r="AB8" s="3">
        <v>3287.53</v>
      </c>
      <c r="AC8" s="3">
        <f t="shared" si="7"/>
        <v>4423.75</v>
      </c>
      <c r="AD8" s="3" t="e">
        <f>ROUND(#REF!*0.008,0)</f>
        <v>#REF!</v>
      </c>
      <c r="AE8" s="3">
        <f t="shared" si="8"/>
        <v>4815.59</v>
      </c>
      <c r="AF8" s="3">
        <f t="shared" si="9"/>
        <v>3287.53</v>
      </c>
      <c r="AG8" s="3">
        <f t="shared" si="10"/>
        <v>4815.59</v>
      </c>
      <c r="AH8" s="3" t="e">
        <f>ROUND(#REF!*0.05,0)</f>
        <v>#REF!</v>
      </c>
      <c r="AI8" s="3">
        <f t="shared" si="11"/>
        <v>3505</v>
      </c>
      <c r="AJ8" s="3">
        <f t="shared" si="12"/>
        <v>2711.21</v>
      </c>
      <c r="AK8" s="3">
        <f t="shared" si="13"/>
        <v>3505</v>
      </c>
      <c r="AL8" s="3" t="e">
        <f>ROUND(#REF!*0.001,0)</f>
        <v>#REF!</v>
      </c>
      <c r="AM8" s="3" t="e">
        <f t="shared" si="14"/>
        <v>#REF!</v>
      </c>
      <c r="AN8" s="3">
        <f t="shared" si="15"/>
        <v>34310.36</v>
      </c>
      <c r="AO8" s="3">
        <v>2175.13</v>
      </c>
      <c r="AP8" s="3" t="e">
        <f>ROUND(#REF!*0.001,0)</f>
        <v>#REF!</v>
      </c>
      <c r="AQ8" s="3" t="e">
        <f t="shared" si="16"/>
        <v>#REF!</v>
      </c>
      <c r="AR8" s="3">
        <f t="shared" si="17"/>
        <v>10632.67</v>
      </c>
      <c r="AS8" s="3">
        <f t="shared" si="18"/>
        <v>2175.13</v>
      </c>
      <c r="AT8" s="15" t="e">
        <f>ROUND(#REF!*0.005,0)</f>
        <v>#REF!</v>
      </c>
      <c r="AU8" s="3">
        <f t="shared" si="19"/>
        <v>3449.74</v>
      </c>
      <c r="AV8" s="3">
        <f t="shared" si="20"/>
        <v>2711.21</v>
      </c>
      <c r="AW8" s="3">
        <f t="shared" si="21"/>
        <v>3449.74</v>
      </c>
      <c r="AX8" s="15" t="e">
        <f>ROUND(#REF!*0.005,0)</f>
        <v>#REF!</v>
      </c>
      <c r="AY8" s="3">
        <f t="shared" si="22"/>
        <v>3449.74</v>
      </c>
      <c r="AZ8" s="3">
        <f t="shared" si="23"/>
        <v>2711.21</v>
      </c>
      <c r="BA8" s="3">
        <f t="shared" si="24"/>
        <v>3449.74</v>
      </c>
      <c r="BB8" s="3" t="e">
        <f>ROUND(#REF!*0.8,0)</f>
        <v>#REF!</v>
      </c>
      <c r="BC8" s="3">
        <f t="shared" si="25"/>
        <v>5462.65</v>
      </c>
      <c r="BD8" s="3">
        <v>2735.08</v>
      </c>
      <c r="BE8" s="3">
        <f t="shared" si="26"/>
        <v>5462.65</v>
      </c>
      <c r="BF8" s="3" t="e">
        <f>ROUND(#REF!*0.1,0)</f>
        <v>#REF!</v>
      </c>
      <c r="BG8" s="3">
        <f t="shared" si="27"/>
        <v>4282.16</v>
      </c>
      <c r="BH8" s="3">
        <v>1554.59</v>
      </c>
      <c r="BI8" s="3">
        <f t="shared" si="28"/>
        <v>4282.16</v>
      </c>
      <c r="BJ8" s="3" t="e">
        <f>ROUND(#REF!*0.03,0)</f>
        <v>#REF!</v>
      </c>
      <c r="BK8" s="3">
        <f t="shared" si="29"/>
        <v>5602</v>
      </c>
      <c r="BL8" s="3">
        <f t="shared" si="30"/>
        <v>2735.08</v>
      </c>
      <c r="BM8" s="3">
        <f t="shared" si="31"/>
        <v>5602</v>
      </c>
      <c r="BN8" s="3" t="e">
        <f>ROUND(#REF!*0.021,0)</f>
        <v>#REF!</v>
      </c>
      <c r="BO8" s="3">
        <f t="shared" si="32"/>
        <v>13093.75</v>
      </c>
      <c r="BP8" s="3">
        <v>2735.08</v>
      </c>
      <c r="BQ8" s="3">
        <f t="shared" si="33"/>
        <v>13093.75</v>
      </c>
      <c r="BR8" s="3" t="e">
        <f>ROUND(#REF!*0.02,0)</f>
        <v>#REF!</v>
      </c>
      <c r="BS8" s="3">
        <f t="shared" si="34"/>
        <v>13243.289999999999</v>
      </c>
      <c r="BT8" s="3">
        <f t="shared" si="35"/>
        <v>2735.08</v>
      </c>
      <c r="BU8" s="3">
        <f t="shared" si="36"/>
        <v>13243.289999999999</v>
      </c>
      <c r="BV8" s="3" t="e">
        <f>ROUND(#REF!*0.01,0)</f>
        <v>#REF!</v>
      </c>
      <c r="BW8" s="3">
        <f t="shared" si="37"/>
        <v>4285.09</v>
      </c>
      <c r="BX8" s="3">
        <v>4079.03</v>
      </c>
      <c r="BY8" s="3">
        <f t="shared" si="38"/>
        <v>4285.09</v>
      </c>
      <c r="BZ8" s="3" t="e">
        <f>ROUND(#REF!*0.005,0)</f>
        <v>#REF!</v>
      </c>
      <c r="CA8" s="3">
        <f t="shared" si="39"/>
        <v>4285.09</v>
      </c>
      <c r="CB8" s="3">
        <f t="shared" si="40"/>
        <v>4079.03</v>
      </c>
      <c r="CC8" s="3">
        <f t="shared" si="41"/>
        <v>4285.09</v>
      </c>
      <c r="CD8" s="3" t="e">
        <f>ROUND(#REF!*0.005,0)</f>
        <v>#REF!</v>
      </c>
      <c r="CE8" s="15" t="e">
        <f t="shared" si="42"/>
        <v>#REF!</v>
      </c>
      <c r="CF8" s="3">
        <f>65000</f>
        <v>65000</v>
      </c>
      <c r="CG8" s="3">
        <v>4239.59</v>
      </c>
      <c r="CH8" s="3" t="e">
        <f>ROUND(#REF!*0.01,0)</f>
        <v>#REF!</v>
      </c>
      <c r="CI8" s="3">
        <f t="shared" si="43"/>
        <v>14500.599999999999</v>
      </c>
      <c r="CJ8" s="3">
        <v>4374.04</v>
      </c>
      <c r="CK8" s="3">
        <f t="shared" si="44"/>
        <v>14500.599999999999</v>
      </c>
      <c r="CL8" s="3" t="e">
        <f>ROUND(#REF!*0.008,0)</f>
        <v>#REF!</v>
      </c>
      <c r="CM8" s="3">
        <f t="shared" si="45"/>
        <v>14109.67</v>
      </c>
      <c r="CN8" s="3">
        <v>3311.4</v>
      </c>
      <c r="CO8" s="3">
        <f t="shared" si="46"/>
        <v>14109.67</v>
      </c>
      <c r="CP8" s="2" t="e">
        <f>ROUND(#REF!*0.0005,0)</f>
        <v>#REF!</v>
      </c>
      <c r="CQ8" s="2">
        <v>9043.74</v>
      </c>
      <c r="CR8" s="2" t="e">
        <f>ROUND(#REF!*0.0003,0)</f>
        <v>#REF!</v>
      </c>
      <c r="CS8" s="2">
        <v>62005.599999999999</v>
      </c>
      <c r="CT8" s="2" t="e">
        <f>ROUND(#REF!*0.0004,0)</f>
        <v>#REF!</v>
      </c>
      <c r="CU8" s="2">
        <v>8555.06</v>
      </c>
      <c r="CV8" s="2" t="e">
        <f>ROUND(#REF!*0.0002,0)</f>
        <v>#REF!</v>
      </c>
      <c r="CW8" s="2">
        <v>54822.31</v>
      </c>
      <c r="CX8" s="2" t="e">
        <f>ROUND((#REF!+#REF!)*0.005,0)</f>
        <v>#REF!</v>
      </c>
      <c r="CY8" s="2">
        <v>2082.58</v>
      </c>
      <c r="CZ8" s="2" t="e">
        <f>ROUND(#REF!*0.00005,0)</f>
        <v>#REF!</v>
      </c>
      <c r="DA8" s="2">
        <v>17972.09</v>
      </c>
      <c r="DC8" s="2">
        <v>26581.19</v>
      </c>
      <c r="DD8" s="2" t="e">
        <f>ROUND(#REF!*0.0002,0)</f>
        <v>#REF!</v>
      </c>
      <c r="DE8" s="2">
        <v>8944.92</v>
      </c>
      <c r="DF8" s="2" t="e">
        <f>#REF!+#REF!</f>
        <v>#REF!</v>
      </c>
      <c r="DG8" s="2">
        <v>644.47</v>
      </c>
      <c r="DI8" s="2">
        <v>69527.88</v>
      </c>
      <c r="DK8" s="2">
        <v>7967.33</v>
      </c>
      <c r="DL8" s="2" t="e">
        <f>ROUND(#REF!*0.00015,0)</f>
        <v>#REF!</v>
      </c>
      <c r="DM8" s="2">
        <v>2470.12</v>
      </c>
      <c r="DN8" s="2" t="e">
        <f>ROUND(#REF!*0.00013,0)</f>
        <v>#REF!</v>
      </c>
      <c r="DO8" s="2">
        <v>2410.12</v>
      </c>
      <c r="DP8" s="3">
        <v>130.24</v>
      </c>
      <c r="DQ8" s="3">
        <v>70.69</v>
      </c>
      <c r="DR8" s="3" t="e">
        <f>DP8*#REF!</f>
        <v>#REF!</v>
      </c>
      <c r="DS8" s="3" t="e">
        <f>DQ8*#REF!</f>
        <v>#REF!</v>
      </c>
      <c r="DT8" s="3" t="e">
        <f>#REF!*J8+#REF!*M8+#REF!*N8+#REF!*O8+P8*Q8+R8*U8+V8*Y8+Z8*AC8+AD8*AG8+AH8*AK8+AL8*AN8+AM8*AO8+AP8*AR8+AQ8*AS8+AT8*AW8+AX8*BA8+BB8*BE8+BF8*BI8+BJ8*BM8+BN8*BQ8+BR8*BU8+BV8*BY8+BZ8*CC8+CD8*CF8+CE8*CG8+CH8*CK8+CL8*CO8+CP8*CQ8+CR8*CS8+CT8*CU8+CV8*CW8+CX8*CY8+CZ8*DA8+DB8*DC8+DD8*DE8+DF8*DG8+DH8*DI8+DJ8*DK8+DL8*DM8+DN8*DO8+#REF!*DP8</f>
        <v>#REF!</v>
      </c>
      <c r="DU8" s="3" t="e">
        <f>#REF!-DT8</f>
        <v>#REF!</v>
      </c>
      <c r="DV8" s="3" t="e">
        <f>#REF!*I8+#REF!*L8+#REF!*N8+#REF!*O8+P8*Q8+R8*T8+V8*X8+Z8*AB8+AD8*AF8+AH8*AJ8+AM8*AO8+AQ8*AS8+AT8*AV8+AX8*AZ8+BB8*BD8+BF8*BH8+BJ8*BL8+BN8*BP8+BR8*BT8+BV8*BX8+BZ8*CB8+CE8*CG8+CH8*CJ8+CL8*CN8+CP8*CQ8+CR8*CS8+CT8*CU8+CV8*CW8+CX8*CY8+CZ8*DA8+DB8*DC8+DD8*DE8+DF8*DG8+DH8*DI8+DJ8*DK8+DL8*DM8+DN8*DO8+#REF!*DQ8</f>
        <v>#REF!</v>
      </c>
      <c r="DW8" s="3" t="e">
        <f>#REF!*I8+#REF!*L8+#REF!*N8+#REF!*O8+P8*Q8+R8*T8+V8*X8+Z8*AB8+AD8*AF8+AH8*AJ8+AM8*AO8+AQ8*AS8+AT8*AV8+AX8*AZ8+BB8*BD8+BF8*BH8+BJ8*BL8+BN8*BP8+BR8*BT8+BV8*BX8+BZ8*CB8+CE8*CG8+CH8*CJ8+CL8*CN8+CP8*CQ8+CR8*CS8+CT8*CU8+CV8*CW8+CX8*CY8+CZ8*DA8+DB8*DC8+DD8*DE8+DF8*DG8+DH8*DI8+DJ8*DK8+DL8*DM8+DN8*DO8+#REF!*DP8</f>
        <v>#REF!</v>
      </c>
      <c r="DX8" s="3" t="e">
        <f t="shared" si="47"/>
        <v>#REF!</v>
      </c>
      <c r="DY8" s="3" t="e">
        <f t="shared" si="48"/>
        <v>#REF!</v>
      </c>
      <c r="DZ8" s="1"/>
    </row>
    <row r="9" spans="1:130" ht="30.75" customHeight="1" x14ac:dyDescent="0.25">
      <c r="A9" s="14">
        <v>7</v>
      </c>
      <c r="B9" s="1" t="s">
        <v>46</v>
      </c>
      <c r="C9" s="13" t="s">
        <v>3</v>
      </c>
      <c r="D9" s="13" t="s">
        <v>3</v>
      </c>
      <c r="F9" s="1" t="s">
        <v>1</v>
      </c>
      <c r="G9" s="12" t="s">
        <v>4</v>
      </c>
      <c r="H9" s="2">
        <f t="shared" si="0"/>
        <v>1183.25</v>
      </c>
      <c r="I9" s="2">
        <v>1183.25</v>
      </c>
      <c r="J9" s="2">
        <f t="shared" si="1"/>
        <v>1183.25</v>
      </c>
      <c r="K9" s="2">
        <v>1230.26</v>
      </c>
      <c r="L9" s="2">
        <v>1230.26</v>
      </c>
      <c r="M9" s="2">
        <v>1230.26</v>
      </c>
      <c r="N9" s="2">
        <v>847.32</v>
      </c>
      <c r="O9" s="3">
        <v>2851.36</v>
      </c>
      <c r="Q9" s="2">
        <v>498.77</v>
      </c>
      <c r="R9" s="3" t="e">
        <f>ROUND(#REF!*0.7,0)</f>
        <v>#REF!</v>
      </c>
      <c r="S9" s="3">
        <f t="shared" si="2"/>
        <v>3449.74</v>
      </c>
      <c r="T9" s="3">
        <v>2711.21</v>
      </c>
      <c r="U9" s="3">
        <f t="shared" si="3"/>
        <v>3449.74</v>
      </c>
      <c r="V9" s="3" t="e">
        <f>ROUND(#REF!*0.2,0)</f>
        <v>#REF!</v>
      </c>
      <c r="W9" s="3">
        <f t="shared" si="4"/>
        <v>2234.39</v>
      </c>
      <c r="X9" s="3">
        <v>1495.86</v>
      </c>
      <c r="Y9" s="3">
        <f t="shared" si="5"/>
        <v>2234.39</v>
      </c>
      <c r="Z9" s="3" t="e">
        <f>ROUND(#REF!*0.0005,0)</f>
        <v>#REF!</v>
      </c>
      <c r="AA9" s="3">
        <f t="shared" si="6"/>
        <v>4423.75</v>
      </c>
      <c r="AB9" s="3">
        <v>3287.53</v>
      </c>
      <c r="AC9" s="3">
        <f t="shared" si="7"/>
        <v>4423.75</v>
      </c>
      <c r="AD9" s="3" t="e">
        <f>ROUND(#REF!*0.008,0)</f>
        <v>#REF!</v>
      </c>
      <c r="AE9" s="3">
        <f t="shared" si="8"/>
        <v>4815.59</v>
      </c>
      <c r="AF9" s="3">
        <f t="shared" si="9"/>
        <v>3287.53</v>
      </c>
      <c r="AG9" s="3">
        <f t="shared" si="10"/>
        <v>4815.59</v>
      </c>
      <c r="AH9" s="3" t="e">
        <f>ROUND(#REF!*0.05,0)</f>
        <v>#REF!</v>
      </c>
      <c r="AI9" s="3">
        <f t="shared" si="11"/>
        <v>3505</v>
      </c>
      <c r="AJ9" s="3">
        <f t="shared" si="12"/>
        <v>2711.21</v>
      </c>
      <c r="AK9" s="3">
        <f t="shared" si="13"/>
        <v>3505</v>
      </c>
      <c r="AL9" s="3" t="e">
        <f>ROUND(#REF!*0.001,0)</f>
        <v>#REF!</v>
      </c>
      <c r="AM9" s="3" t="e">
        <f t="shared" si="14"/>
        <v>#REF!</v>
      </c>
      <c r="AN9" s="3">
        <f t="shared" si="15"/>
        <v>34310.36</v>
      </c>
      <c r="AO9" s="3">
        <v>2175.13</v>
      </c>
      <c r="AP9" s="3" t="e">
        <f>ROUND(#REF!*0.001,0)</f>
        <v>#REF!</v>
      </c>
      <c r="AQ9" s="3" t="e">
        <f t="shared" si="16"/>
        <v>#REF!</v>
      </c>
      <c r="AR9" s="3">
        <f t="shared" si="17"/>
        <v>10632.67</v>
      </c>
      <c r="AS9" s="3">
        <f t="shared" si="18"/>
        <v>2175.13</v>
      </c>
      <c r="AT9" s="15" t="e">
        <f>ROUND(#REF!*0.005,0)</f>
        <v>#REF!</v>
      </c>
      <c r="AU9" s="3">
        <f t="shared" si="19"/>
        <v>3449.74</v>
      </c>
      <c r="AV9" s="3">
        <f t="shared" si="20"/>
        <v>2711.21</v>
      </c>
      <c r="AW9" s="3">
        <f t="shared" si="21"/>
        <v>3449.74</v>
      </c>
      <c r="AX9" s="15" t="e">
        <f>ROUND(#REF!*0.005,0)</f>
        <v>#REF!</v>
      </c>
      <c r="AY9" s="3">
        <f t="shared" si="22"/>
        <v>3449.74</v>
      </c>
      <c r="AZ9" s="3">
        <f t="shared" si="23"/>
        <v>2711.21</v>
      </c>
      <c r="BA9" s="3">
        <f t="shared" si="24"/>
        <v>3449.74</v>
      </c>
      <c r="BB9" s="3" t="e">
        <f>ROUND(#REF!*0.8,0)</f>
        <v>#REF!</v>
      </c>
      <c r="BC9" s="3">
        <f t="shared" si="25"/>
        <v>5462.65</v>
      </c>
      <c r="BD9" s="3">
        <v>2735.08</v>
      </c>
      <c r="BE9" s="3">
        <f t="shared" si="26"/>
        <v>5462.65</v>
      </c>
      <c r="BF9" s="3" t="e">
        <f>ROUND(#REF!*0.1,0)</f>
        <v>#REF!</v>
      </c>
      <c r="BG9" s="3">
        <f t="shared" si="27"/>
        <v>4282.16</v>
      </c>
      <c r="BH9" s="3">
        <v>1554.59</v>
      </c>
      <c r="BI9" s="3">
        <f t="shared" si="28"/>
        <v>4282.16</v>
      </c>
      <c r="BJ9" s="3" t="e">
        <f>ROUND(#REF!*0.03,0)</f>
        <v>#REF!</v>
      </c>
      <c r="BK9" s="3">
        <f t="shared" si="29"/>
        <v>5602</v>
      </c>
      <c r="BL9" s="3">
        <f t="shared" si="30"/>
        <v>2735.08</v>
      </c>
      <c r="BM9" s="3">
        <f t="shared" si="31"/>
        <v>5602</v>
      </c>
      <c r="BN9" s="3" t="e">
        <f>ROUND(#REF!*0.021,0)</f>
        <v>#REF!</v>
      </c>
      <c r="BO9" s="3">
        <f t="shared" si="32"/>
        <v>13093.75</v>
      </c>
      <c r="BP9" s="3">
        <v>2735.08</v>
      </c>
      <c r="BQ9" s="3">
        <f t="shared" si="33"/>
        <v>13093.75</v>
      </c>
      <c r="BR9" s="3" t="e">
        <f>ROUND(#REF!*0.02,0)</f>
        <v>#REF!</v>
      </c>
      <c r="BS9" s="3">
        <f t="shared" si="34"/>
        <v>13243.289999999999</v>
      </c>
      <c r="BT9" s="3">
        <f t="shared" si="35"/>
        <v>2735.08</v>
      </c>
      <c r="BU9" s="3">
        <f t="shared" si="36"/>
        <v>13243.289999999999</v>
      </c>
      <c r="BV9" s="3" t="e">
        <f>ROUND(#REF!*0.01,0)</f>
        <v>#REF!</v>
      </c>
      <c r="BW9" s="3">
        <f t="shared" si="37"/>
        <v>4285.09</v>
      </c>
      <c r="BX9" s="3">
        <v>4079.03</v>
      </c>
      <c r="BY9" s="3">
        <f t="shared" si="38"/>
        <v>4285.09</v>
      </c>
      <c r="BZ9" s="3" t="e">
        <f>ROUND(#REF!*0.005,0)</f>
        <v>#REF!</v>
      </c>
      <c r="CA9" s="3">
        <f t="shared" si="39"/>
        <v>4285.09</v>
      </c>
      <c r="CB9" s="3">
        <f t="shared" si="40"/>
        <v>4079.03</v>
      </c>
      <c r="CC9" s="3">
        <f t="shared" si="41"/>
        <v>4285.09</v>
      </c>
      <c r="CD9" s="3" t="e">
        <f>ROUND(#REF!*0.005,0)</f>
        <v>#REF!</v>
      </c>
      <c r="CE9" s="15" t="e">
        <f t="shared" si="42"/>
        <v>#REF!</v>
      </c>
      <c r="CF9" s="3">
        <f>65000</f>
        <v>65000</v>
      </c>
      <c r="CG9" s="3">
        <v>4239.59</v>
      </c>
      <c r="CH9" s="3" t="e">
        <f>ROUND(#REF!*0.01,0)</f>
        <v>#REF!</v>
      </c>
      <c r="CI9" s="3">
        <f t="shared" si="43"/>
        <v>14500.599999999999</v>
      </c>
      <c r="CJ9" s="3">
        <v>4374.04</v>
      </c>
      <c r="CK9" s="3">
        <f t="shared" si="44"/>
        <v>14500.599999999999</v>
      </c>
      <c r="CL9" s="3" t="e">
        <f>ROUND(#REF!*0.008,0)</f>
        <v>#REF!</v>
      </c>
      <c r="CM9" s="3">
        <f t="shared" si="45"/>
        <v>14109.67</v>
      </c>
      <c r="CN9" s="3">
        <v>3311.4</v>
      </c>
      <c r="CO9" s="3">
        <f t="shared" si="46"/>
        <v>14109.67</v>
      </c>
      <c r="CP9" s="2" t="e">
        <f>ROUND(#REF!*0.0005,0)</f>
        <v>#REF!</v>
      </c>
      <c r="CQ9" s="2">
        <v>9043.74</v>
      </c>
      <c r="CR9" s="2" t="e">
        <f>ROUND(#REF!*0.0003,0)</f>
        <v>#REF!</v>
      </c>
      <c r="CS9" s="2">
        <v>62005.599999999999</v>
      </c>
      <c r="CT9" s="2" t="e">
        <f>ROUND(#REF!*0.0004,0)</f>
        <v>#REF!</v>
      </c>
      <c r="CU9" s="2">
        <v>8555.06</v>
      </c>
      <c r="CV9" s="2" t="e">
        <f>ROUND(#REF!*0.0002,0)</f>
        <v>#REF!</v>
      </c>
      <c r="CW9" s="2">
        <v>54822.31</v>
      </c>
      <c r="CX9" s="2" t="e">
        <f>ROUND((#REF!+#REF!)*0.005,0)</f>
        <v>#REF!</v>
      </c>
      <c r="CY9" s="2">
        <v>2082.58</v>
      </c>
      <c r="CZ9" s="2" t="e">
        <f>ROUND(#REF!*0.00005,0)</f>
        <v>#REF!</v>
      </c>
      <c r="DA9" s="2">
        <v>17972.09</v>
      </c>
      <c r="DC9" s="2">
        <v>26581.19</v>
      </c>
      <c r="DD9" s="2" t="e">
        <f>ROUND(#REF!*0.0002,0)</f>
        <v>#REF!</v>
      </c>
      <c r="DE9" s="2">
        <v>8944.92</v>
      </c>
      <c r="DF9" s="2" t="e">
        <f>#REF!+#REF!</f>
        <v>#REF!</v>
      </c>
      <c r="DG9" s="2">
        <v>644.47</v>
      </c>
      <c r="DI9" s="2">
        <v>69527.88</v>
      </c>
      <c r="DK9" s="2">
        <v>7967.33</v>
      </c>
      <c r="DL9" s="2" t="e">
        <f>ROUND(#REF!*0.00015,0)</f>
        <v>#REF!</v>
      </c>
      <c r="DM9" s="2">
        <v>2470.12</v>
      </c>
      <c r="DN9" s="2" t="e">
        <f>ROUND(#REF!*0.00013,0)</f>
        <v>#REF!</v>
      </c>
      <c r="DO9" s="2">
        <v>2410.12</v>
      </c>
      <c r="DP9" s="3">
        <v>141.97</v>
      </c>
      <c r="DQ9" s="3">
        <v>77.69</v>
      </c>
      <c r="DR9" s="3" t="e">
        <f>DP9*#REF!</f>
        <v>#REF!</v>
      </c>
      <c r="DS9" s="3" t="e">
        <f>DQ9*#REF!</f>
        <v>#REF!</v>
      </c>
      <c r="DT9" s="3" t="e">
        <f>#REF!*J9+#REF!*M9+#REF!*N9+#REF!*O9+P9*Q9+R9*U9+V9*Y9+Z9*AC9+AD9*AG9+AH9*AK9+AL9*AN9+AM9*AO9+AP9*AR9+AQ9*AS9+AT9*AW9+AX9*BA9+BB9*BE9+BF9*BI9+BJ9*BM9+BN9*BQ9+BR9*BU9+BV9*BY9+BZ9*CC9+CD9*CF9+CE9*CG9+CH9*CK9+CL9*CO9+CP9*CQ9+CR9*CS9+CT9*CU9+CV9*CW9+CX9*CY9+CZ9*DA9+DB9*DC9+DD9*DE9+DF9*DG9+DH9*DI9+DJ9*DK9+DL9*DM9+DN9*DO9+#REF!*DP9</f>
        <v>#REF!</v>
      </c>
      <c r="DU9" s="3" t="e">
        <f>#REF!-DT9</f>
        <v>#REF!</v>
      </c>
      <c r="DV9" s="3" t="e">
        <f>#REF!*I9+#REF!*L9+#REF!*N9+#REF!*O9+P9*Q9+R9*T9+V9*X9+Z9*AB9+AD9*AF9+AH9*AJ9+AM9*AO9+AQ9*AS9+AT9*AV9+AX9*AZ9+BB9*BD9+BF9*BH9+BJ9*BL9+BN9*BP9+BR9*BT9+BV9*BX9+BZ9*CB9+CE9*CG9+CH9*CJ9+CL9*CN9+CP9*CQ9+CR9*CS9+CT9*CU9+CV9*CW9+CX9*CY9+CZ9*DA9+DB9*DC9+DD9*DE9+DF9*DG9+DH9*DI9+DJ9*DK9+DL9*DM9+DN9*DO9+#REF!*DQ9</f>
        <v>#REF!</v>
      </c>
      <c r="DW9" s="3" t="e">
        <f>#REF!*I9+#REF!*L9+#REF!*N9+#REF!*O9+P9*Q9+R9*T9+V9*X9+Z9*AB9+AD9*AF9+AH9*AJ9+AM9*AO9+AQ9*AS9+AT9*AV9+AX9*AZ9+BB9*BD9+BF9*BH9+BJ9*BL9+BN9*BP9+BR9*BT9+BV9*BX9+BZ9*CB9+CE9*CG9+CH9*CJ9+CL9*CN9+CP9*CQ9+CR9*CS9+CT9*CU9+CV9*CW9+CX9*CY9+CZ9*DA9+DB9*DC9+DD9*DE9+DF9*DG9+DH9*DI9+DJ9*DK9+DL9*DM9+DN9*DO9+#REF!*DP9</f>
        <v>#REF!</v>
      </c>
      <c r="DX9" s="3" t="e">
        <f t="shared" si="47"/>
        <v>#REF!</v>
      </c>
      <c r="DY9" s="3" t="e">
        <f t="shared" si="48"/>
        <v>#REF!</v>
      </c>
      <c r="DZ9" s="1"/>
    </row>
    <row r="10" spans="1:130" ht="30.75" customHeight="1" x14ac:dyDescent="0.25">
      <c r="A10" s="14">
        <v>8</v>
      </c>
      <c r="B10" s="1" t="s">
        <v>45</v>
      </c>
      <c r="C10" s="13" t="s">
        <v>3</v>
      </c>
      <c r="D10" s="13" t="s">
        <v>3</v>
      </c>
      <c r="F10" s="1" t="s">
        <v>1</v>
      </c>
      <c r="G10" s="12" t="s">
        <v>4</v>
      </c>
      <c r="H10" s="2">
        <f t="shared" si="0"/>
        <v>1183.25</v>
      </c>
      <c r="I10" s="2">
        <v>1183.25</v>
      </c>
      <c r="J10" s="2">
        <f t="shared" si="1"/>
        <v>1183.25</v>
      </c>
      <c r="K10" s="2">
        <v>1230.26</v>
      </c>
      <c r="L10" s="2">
        <v>1230.26</v>
      </c>
      <c r="M10" s="2">
        <v>1230.26</v>
      </c>
      <c r="N10" s="2">
        <v>847.32</v>
      </c>
      <c r="O10" s="3">
        <v>2851.36</v>
      </c>
      <c r="Q10" s="2">
        <v>498.77</v>
      </c>
      <c r="R10" s="3" t="e">
        <f>ROUND(#REF!*0.7,0)</f>
        <v>#REF!</v>
      </c>
      <c r="S10" s="3">
        <f t="shared" si="2"/>
        <v>3449.74</v>
      </c>
      <c r="T10" s="3">
        <v>2711.21</v>
      </c>
      <c r="U10" s="3">
        <f t="shared" si="3"/>
        <v>3449.74</v>
      </c>
      <c r="V10" s="3" t="e">
        <f>ROUND(#REF!*0.2,0)</f>
        <v>#REF!</v>
      </c>
      <c r="W10" s="3">
        <f t="shared" si="4"/>
        <v>2234.39</v>
      </c>
      <c r="X10" s="3">
        <v>1495.86</v>
      </c>
      <c r="Y10" s="3">
        <f t="shared" si="5"/>
        <v>2234.39</v>
      </c>
      <c r="Z10" s="3" t="e">
        <f>ROUND(#REF!*0.0005,0)</f>
        <v>#REF!</v>
      </c>
      <c r="AA10" s="3">
        <f t="shared" si="6"/>
        <v>4423.75</v>
      </c>
      <c r="AB10" s="3">
        <v>3287.53</v>
      </c>
      <c r="AC10" s="3">
        <f t="shared" si="7"/>
        <v>4423.75</v>
      </c>
      <c r="AD10" s="3" t="e">
        <f>ROUND(#REF!*0.008,0)</f>
        <v>#REF!</v>
      </c>
      <c r="AE10" s="3">
        <f t="shared" si="8"/>
        <v>4815.59</v>
      </c>
      <c r="AF10" s="3">
        <f t="shared" si="9"/>
        <v>3287.53</v>
      </c>
      <c r="AG10" s="3">
        <f t="shared" si="10"/>
        <v>4815.59</v>
      </c>
      <c r="AH10" s="3" t="e">
        <f>ROUND(#REF!*0.05,0)</f>
        <v>#REF!</v>
      </c>
      <c r="AI10" s="3">
        <f t="shared" si="11"/>
        <v>3505</v>
      </c>
      <c r="AJ10" s="3">
        <f t="shared" si="12"/>
        <v>2711.21</v>
      </c>
      <c r="AK10" s="3">
        <f t="shared" si="13"/>
        <v>3505</v>
      </c>
      <c r="AL10" s="3" t="e">
        <f>ROUND(#REF!*0.001,0)</f>
        <v>#REF!</v>
      </c>
      <c r="AM10" s="3" t="e">
        <f t="shared" si="14"/>
        <v>#REF!</v>
      </c>
      <c r="AN10" s="3">
        <f t="shared" si="15"/>
        <v>34310.36</v>
      </c>
      <c r="AO10" s="3">
        <v>2175.13</v>
      </c>
      <c r="AP10" s="3" t="e">
        <f>ROUND(#REF!*0.001,0)</f>
        <v>#REF!</v>
      </c>
      <c r="AQ10" s="3" t="e">
        <f t="shared" si="16"/>
        <v>#REF!</v>
      </c>
      <c r="AR10" s="3">
        <f t="shared" si="17"/>
        <v>10632.67</v>
      </c>
      <c r="AS10" s="3">
        <f t="shared" si="18"/>
        <v>2175.13</v>
      </c>
      <c r="AT10" s="15" t="e">
        <f>ROUND(#REF!*0.005,0)</f>
        <v>#REF!</v>
      </c>
      <c r="AU10" s="3">
        <f t="shared" si="19"/>
        <v>3449.74</v>
      </c>
      <c r="AV10" s="3">
        <f t="shared" si="20"/>
        <v>2711.21</v>
      </c>
      <c r="AW10" s="3">
        <f t="shared" si="21"/>
        <v>3449.74</v>
      </c>
      <c r="AX10" s="15" t="e">
        <f>ROUND(#REF!*0.005,0)</f>
        <v>#REF!</v>
      </c>
      <c r="AY10" s="3">
        <f t="shared" si="22"/>
        <v>3449.74</v>
      </c>
      <c r="AZ10" s="3">
        <f t="shared" si="23"/>
        <v>2711.21</v>
      </c>
      <c r="BA10" s="3">
        <f t="shared" si="24"/>
        <v>3449.74</v>
      </c>
      <c r="BB10" s="3" t="e">
        <f>ROUND(#REF!*0.8,0)</f>
        <v>#REF!</v>
      </c>
      <c r="BC10" s="3">
        <f t="shared" si="25"/>
        <v>5462.65</v>
      </c>
      <c r="BD10" s="3">
        <v>2735.08</v>
      </c>
      <c r="BE10" s="3">
        <f t="shared" si="26"/>
        <v>5462.65</v>
      </c>
      <c r="BF10" s="3" t="e">
        <f>ROUND(#REF!*0.1,0)</f>
        <v>#REF!</v>
      </c>
      <c r="BG10" s="3">
        <f t="shared" si="27"/>
        <v>4282.16</v>
      </c>
      <c r="BH10" s="3">
        <v>1554.59</v>
      </c>
      <c r="BI10" s="3">
        <f t="shared" si="28"/>
        <v>4282.16</v>
      </c>
      <c r="BJ10" s="3" t="e">
        <f>ROUND(#REF!*0.03,0)</f>
        <v>#REF!</v>
      </c>
      <c r="BK10" s="3">
        <f t="shared" si="29"/>
        <v>5602</v>
      </c>
      <c r="BL10" s="3">
        <f t="shared" si="30"/>
        <v>2735.08</v>
      </c>
      <c r="BM10" s="3">
        <f t="shared" si="31"/>
        <v>5602</v>
      </c>
      <c r="BN10" s="3" t="e">
        <f>ROUND(#REF!*0.021,0)</f>
        <v>#REF!</v>
      </c>
      <c r="BO10" s="3">
        <f t="shared" si="32"/>
        <v>13093.75</v>
      </c>
      <c r="BP10" s="3">
        <v>2735.08</v>
      </c>
      <c r="BQ10" s="3">
        <f t="shared" si="33"/>
        <v>13093.75</v>
      </c>
      <c r="BR10" s="3" t="e">
        <f>ROUND(#REF!*0.02,0)</f>
        <v>#REF!</v>
      </c>
      <c r="BS10" s="3">
        <f t="shared" si="34"/>
        <v>13243.289999999999</v>
      </c>
      <c r="BT10" s="3">
        <f t="shared" si="35"/>
        <v>2735.08</v>
      </c>
      <c r="BU10" s="3">
        <f t="shared" si="36"/>
        <v>13243.289999999999</v>
      </c>
      <c r="BV10" s="3" t="e">
        <f>ROUND(#REF!*0.01,0)</f>
        <v>#REF!</v>
      </c>
      <c r="BW10" s="3">
        <f t="shared" si="37"/>
        <v>4285.09</v>
      </c>
      <c r="BX10" s="3">
        <v>4079.03</v>
      </c>
      <c r="BY10" s="3">
        <f t="shared" si="38"/>
        <v>4285.09</v>
      </c>
      <c r="BZ10" s="3" t="e">
        <f>ROUND(#REF!*0.005,0)</f>
        <v>#REF!</v>
      </c>
      <c r="CA10" s="3">
        <f t="shared" si="39"/>
        <v>4285.09</v>
      </c>
      <c r="CB10" s="3">
        <f t="shared" si="40"/>
        <v>4079.03</v>
      </c>
      <c r="CC10" s="3">
        <f t="shared" si="41"/>
        <v>4285.09</v>
      </c>
      <c r="CD10" s="3" t="e">
        <f>ROUND(#REF!*0.005,0)</f>
        <v>#REF!</v>
      </c>
      <c r="CE10" s="15" t="e">
        <f t="shared" si="42"/>
        <v>#REF!</v>
      </c>
      <c r="CF10" s="3">
        <f>65000</f>
        <v>65000</v>
      </c>
      <c r="CG10" s="3">
        <v>4239.59</v>
      </c>
      <c r="CH10" s="3" t="e">
        <f>ROUND(#REF!*0.01,0)</f>
        <v>#REF!</v>
      </c>
      <c r="CI10" s="3">
        <f t="shared" si="43"/>
        <v>14500.599999999999</v>
      </c>
      <c r="CJ10" s="3">
        <v>4374.04</v>
      </c>
      <c r="CK10" s="3">
        <f t="shared" si="44"/>
        <v>14500.599999999999</v>
      </c>
      <c r="CL10" s="3" t="e">
        <f>ROUND(#REF!*0.008,0)</f>
        <v>#REF!</v>
      </c>
      <c r="CM10" s="3">
        <f t="shared" si="45"/>
        <v>14109.67</v>
      </c>
      <c r="CN10" s="3">
        <v>3311.4</v>
      </c>
      <c r="CO10" s="3">
        <f t="shared" si="46"/>
        <v>14109.67</v>
      </c>
      <c r="CP10" s="2" t="e">
        <f>ROUND(#REF!*0.0005,0)</f>
        <v>#REF!</v>
      </c>
      <c r="CQ10" s="2">
        <v>9043.74</v>
      </c>
      <c r="CR10" s="2" t="e">
        <f>ROUND(#REF!*0.0003,0)</f>
        <v>#REF!</v>
      </c>
      <c r="CS10" s="2">
        <v>62005.599999999999</v>
      </c>
      <c r="CT10" s="2" t="e">
        <f>ROUND(#REF!*0.0004,0)</f>
        <v>#REF!</v>
      </c>
      <c r="CU10" s="2">
        <v>8555.06</v>
      </c>
      <c r="CV10" s="2" t="e">
        <f>ROUND(#REF!*0.0002,0)</f>
        <v>#REF!</v>
      </c>
      <c r="CW10" s="2">
        <v>54822.31</v>
      </c>
      <c r="CX10" s="2" t="e">
        <f>ROUND((#REF!+#REF!)*0.005,0)</f>
        <v>#REF!</v>
      </c>
      <c r="CY10" s="2">
        <v>2082.58</v>
      </c>
      <c r="CZ10" s="2" t="e">
        <f>ROUND(#REF!*0.00005,0)</f>
        <v>#REF!</v>
      </c>
      <c r="DA10" s="2">
        <v>17972.09</v>
      </c>
      <c r="DC10" s="2">
        <v>26581.19</v>
      </c>
      <c r="DD10" s="2" t="e">
        <f>ROUND(#REF!*0.0002,0)</f>
        <v>#REF!</v>
      </c>
      <c r="DE10" s="2">
        <v>8944.92</v>
      </c>
      <c r="DF10" s="2" t="e">
        <f>#REF!+#REF!</f>
        <v>#REF!</v>
      </c>
      <c r="DG10" s="2">
        <v>644.47</v>
      </c>
      <c r="DI10" s="2">
        <v>69527.88</v>
      </c>
      <c r="DK10" s="2">
        <v>7967.33</v>
      </c>
      <c r="DL10" s="2" t="e">
        <f>ROUND(#REF!*0.00015,0)</f>
        <v>#REF!</v>
      </c>
      <c r="DM10" s="2">
        <v>2470.12</v>
      </c>
      <c r="DN10" s="2" t="e">
        <f>ROUND(#REF!*0.00013,0)</f>
        <v>#REF!</v>
      </c>
      <c r="DO10" s="2">
        <v>2410.12</v>
      </c>
      <c r="DP10" s="3">
        <v>130.24</v>
      </c>
      <c r="DQ10" s="3">
        <v>70.69</v>
      </c>
      <c r="DR10" s="3" t="e">
        <f>DP10*#REF!</f>
        <v>#REF!</v>
      </c>
      <c r="DS10" s="3" t="e">
        <f>DQ10*#REF!</f>
        <v>#REF!</v>
      </c>
      <c r="DT10" s="3" t="e">
        <f>#REF!*J10+#REF!*M10+#REF!*N10+#REF!*O10+P10*Q10+R10*U10+V10*Y10+Z10*AC10+AD10*AG10+AH10*AK10+AL10*AN10+AM10*AO10+AP10*AR10+AQ10*AS10+AT10*AW10+AX10*BA10+BB10*BE10+BF10*BI10+BJ10*BM10+BN10*BQ10+BR10*BU10+BV10*BY10+BZ10*CC10+CD10*CF10+CE10*CG10+CH10*CK10+CL10*CO10+CP10*CQ10+CR10*CS10+CT10*CU10+CV10*CW10+CX10*CY10+CZ10*DA10+DB10*DC10+DD10*DE10+DF10*DG10+DH10*DI10+DJ10*DK10+DL10*DM10+DN10*DO10+#REF!*DP10</f>
        <v>#REF!</v>
      </c>
      <c r="DU10" s="3" t="e">
        <f>#REF!-DT10</f>
        <v>#REF!</v>
      </c>
      <c r="DV10" s="3" t="e">
        <f>#REF!*I10+#REF!*L10+#REF!*N10+#REF!*O10+P10*Q10+R10*T10+V10*X10+Z10*AB10+AD10*AF10+AH10*AJ10+AM10*AO10+AQ10*AS10+AT10*AV10+AX10*AZ10+BB10*BD10+BF10*BH10+BJ10*BL10+BN10*BP10+BR10*BT10+BV10*BX10+BZ10*CB10+CE10*CG10+CH10*CJ10+CL10*CN10+CP10*CQ10+CR10*CS10+CT10*CU10+CV10*CW10+CX10*CY10+CZ10*DA10+DB10*DC10+DD10*DE10+DF10*DG10+DH10*DI10+DJ10*DK10+DL10*DM10+DN10*DO10+#REF!*DQ10</f>
        <v>#REF!</v>
      </c>
      <c r="DW10" s="3" t="e">
        <f>#REF!*I10+#REF!*L10+#REF!*N10+#REF!*O10+P10*Q10+R10*T10+V10*X10+Z10*AB10+AD10*AF10+AH10*AJ10+AM10*AO10+AQ10*AS10+AT10*AV10+AX10*AZ10+BB10*BD10+BF10*BH10+BJ10*BL10+BN10*BP10+BR10*BT10+BV10*BX10+BZ10*CB10+CE10*CG10+CH10*CJ10+CL10*CN10+CP10*CQ10+CR10*CS10+CT10*CU10+CV10*CW10+CX10*CY10+CZ10*DA10+DB10*DC10+DD10*DE10+DF10*DG10+DH10*DI10+DJ10*DK10+DL10*DM10+DN10*DO10+#REF!*DP10</f>
        <v>#REF!</v>
      </c>
      <c r="DX10" s="3" t="e">
        <f t="shared" si="47"/>
        <v>#REF!</v>
      </c>
      <c r="DY10" s="3" t="e">
        <f t="shared" si="48"/>
        <v>#REF!</v>
      </c>
      <c r="DZ10" s="1"/>
    </row>
    <row r="11" spans="1:130" ht="30.75" customHeight="1" x14ac:dyDescent="0.25">
      <c r="A11" s="14">
        <v>9</v>
      </c>
      <c r="B11" s="1" t="s">
        <v>44</v>
      </c>
      <c r="C11" s="13" t="s">
        <v>6</v>
      </c>
      <c r="D11" s="13" t="s">
        <v>6</v>
      </c>
      <c r="F11" s="1" t="s">
        <v>1</v>
      </c>
      <c r="G11" s="12" t="s">
        <v>5</v>
      </c>
      <c r="H11" s="2">
        <f t="shared" si="0"/>
        <v>1392.32</v>
      </c>
      <c r="I11" s="2">
        <v>1392.32</v>
      </c>
      <c r="J11" s="2">
        <f t="shared" si="1"/>
        <v>1392.32</v>
      </c>
      <c r="K11" s="2">
        <v>1230.26</v>
      </c>
      <c r="L11" s="2">
        <v>1230.26</v>
      </c>
      <c r="M11" s="2">
        <v>1230.26</v>
      </c>
      <c r="N11" s="2">
        <v>847.32</v>
      </c>
      <c r="O11" s="3">
        <v>2604.3000000000002</v>
      </c>
      <c r="Q11" s="2">
        <v>498.77</v>
      </c>
      <c r="R11" s="3" t="e">
        <f>ROUND(#REF!*0.7,0)</f>
        <v>#REF!</v>
      </c>
      <c r="S11" s="3">
        <f t="shared" si="2"/>
        <v>3449.74</v>
      </c>
      <c r="T11" s="3">
        <v>2711.21</v>
      </c>
      <c r="U11" s="3">
        <f t="shared" si="3"/>
        <v>3449.74</v>
      </c>
      <c r="V11" s="3" t="e">
        <f>ROUND(#REF!*0.2,0)</f>
        <v>#REF!</v>
      </c>
      <c r="W11" s="3">
        <f t="shared" si="4"/>
        <v>2234.39</v>
      </c>
      <c r="X11" s="3">
        <v>1495.86</v>
      </c>
      <c r="Y11" s="3">
        <f t="shared" si="5"/>
        <v>2234.39</v>
      </c>
      <c r="Z11" s="3" t="e">
        <f>ROUND(#REF!*0.0005,0)</f>
        <v>#REF!</v>
      </c>
      <c r="AA11" s="3">
        <f t="shared" si="6"/>
        <v>4423.75</v>
      </c>
      <c r="AB11" s="3">
        <v>3287.53</v>
      </c>
      <c r="AC11" s="3">
        <f t="shared" si="7"/>
        <v>4423.75</v>
      </c>
      <c r="AD11" s="3" t="e">
        <f>ROUND(#REF!*0.008,0)</f>
        <v>#REF!</v>
      </c>
      <c r="AE11" s="3">
        <f t="shared" si="8"/>
        <v>4815.59</v>
      </c>
      <c r="AF11" s="3">
        <f t="shared" si="9"/>
        <v>3287.53</v>
      </c>
      <c r="AG11" s="3">
        <f t="shared" si="10"/>
        <v>4815.59</v>
      </c>
      <c r="AH11" s="3" t="e">
        <f>ROUND(#REF!*0.05,0)</f>
        <v>#REF!</v>
      </c>
      <c r="AI11" s="3">
        <f t="shared" si="11"/>
        <v>3505</v>
      </c>
      <c r="AJ11" s="3">
        <f t="shared" si="12"/>
        <v>2711.21</v>
      </c>
      <c r="AK11" s="3">
        <f t="shared" si="13"/>
        <v>3505</v>
      </c>
      <c r="AL11" s="3" t="e">
        <f>ROUND(#REF!*0.001,0)</f>
        <v>#REF!</v>
      </c>
      <c r="AM11" s="3" t="e">
        <f t="shared" si="14"/>
        <v>#REF!</v>
      </c>
      <c r="AN11" s="3">
        <f t="shared" si="15"/>
        <v>34310.36</v>
      </c>
      <c r="AO11" s="3">
        <v>2175.13</v>
      </c>
      <c r="AP11" s="3" t="e">
        <f>ROUND(#REF!*0.001,0)</f>
        <v>#REF!</v>
      </c>
      <c r="AQ11" s="3" t="e">
        <f t="shared" si="16"/>
        <v>#REF!</v>
      </c>
      <c r="AR11" s="3">
        <f t="shared" si="17"/>
        <v>10632.67</v>
      </c>
      <c r="AS11" s="3">
        <f t="shared" si="18"/>
        <v>2175.13</v>
      </c>
      <c r="AT11" s="15" t="e">
        <f>ROUND(#REF!*0.005,0)</f>
        <v>#REF!</v>
      </c>
      <c r="AU11" s="3">
        <f t="shared" si="19"/>
        <v>3449.74</v>
      </c>
      <c r="AV11" s="3">
        <f t="shared" si="20"/>
        <v>2711.21</v>
      </c>
      <c r="AW11" s="3">
        <f t="shared" si="21"/>
        <v>3449.74</v>
      </c>
      <c r="AX11" s="15" t="e">
        <f>ROUND(#REF!*0.005,0)</f>
        <v>#REF!</v>
      </c>
      <c r="AY11" s="3">
        <f t="shared" si="22"/>
        <v>3449.74</v>
      </c>
      <c r="AZ11" s="3">
        <f t="shared" si="23"/>
        <v>2711.21</v>
      </c>
      <c r="BA11" s="3">
        <f t="shared" si="24"/>
        <v>3449.74</v>
      </c>
      <c r="BB11" s="3" t="e">
        <f>ROUND(#REF!*0.8,0)</f>
        <v>#REF!</v>
      </c>
      <c r="BC11" s="3">
        <f t="shared" si="25"/>
        <v>5462.65</v>
      </c>
      <c r="BD11" s="3">
        <v>2735.08</v>
      </c>
      <c r="BE11" s="3">
        <f t="shared" si="26"/>
        <v>5462.65</v>
      </c>
      <c r="BF11" s="3" t="e">
        <f>ROUND(#REF!*0.1,0)</f>
        <v>#REF!</v>
      </c>
      <c r="BG11" s="3">
        <f t="shared" si="27"/>
        <v>4282.16</v>
      </c>
      <c r="BH11" s="3">
        <v>1554.59</v>
      </c>
      <c r="BI11" s="3">
        <f t="shared" si="28"/>
        <v>4282.16</v>
      </c>
      <c r="BJ11" s="3" t="e">
        <f>ROUND(#REF!*0.03,0)</f>
        <v>#REF!</v>
      </c>
      <c r="BK11" s="3">
        <f t="shared" si="29"/>
        <v>5602</v>
      </c>
      <c r="BL11" s="3">
        <f t="shared" si="30"/>
        <v>2735.08</v>
      </c>
      <c r="BM11" s="3">
        <f t="shared" si="31"/>
        <v>5602</v>
      </c>
      <c r="BN11" s="3" t="e">
        <f>ROUND(#REF!*0.021,0)</f>
        <v>#REF!</v>
      </c>
      <c r="BO11" s="3">
        <f t="shared" si="32"/>
        <v>13093.75</v>
      </c>
      <c r="BP11" s="3">
        <v>2735.08</v>
      </c>
      <c r="BQ11" s="3">
        <f t="shared" si="33"/>
        <v>13093.75</v>
      </c>
      <c r="BR11" s="3" t="e">
        <f>ROUND(#REF!*0.02,0)</f>
        <v>#REF!</v>
      </c>
      <c r="BS11" s="3">
        <f t="shared" si="34"/>
        <v>13243.289999999999</v>
      </c>
      <c r="BT11" s="3">
        <f t="shared" si="35"/>
        <v>2735.08</v>
      </c>
      <c r="BU11" s="3">
        <f t="shared" si="36"/>
        <v>13243.289999999999</v>
      </c>
      <c r="BV11" s="3" t="e">
        <f>ROUND(#REF!*0.01,0)</f>
        <v>#REF!</v>
      </c>
      <c r="BW11" s="3">
        <f t="shared" si="37"/>
        <v>4285.09</v>
      </c>
      <c r="BX11" s="3">
        <v>4079.03</v>
      </c>
      <c r="BY11" s="3">
        <f t="shared" si="38"/>
        <v>4285.09</v>
      </c>
      <c r="BZ11" s="3" t="e">
        <f>ROUND(#REF!*0.005,0)</f>
        <v>#REF!</v>
      </c>
      <c r="CA11" s="3">
        <f t="shared" si="39"/>
        <v>4285.09</v>
      </c>
      <c r="CB11" s="3">
        <f t="shared" si="40"/>
        <v>4079.03</v>
      </c>
      <c r="CC11" s="3">
        <f t="shared" si="41"/>
        <v>4285.09</v>
      </c>
      <c r="CD11" s="3" t="e">
        <f>ROUND(#REF!*0.005,0)</f>
        <v>#REF!</v>
      </c>
      <c r="CE11" s="15" t="e">
        <f t="shared" si="42"/>
        <v>#REF!</v>
      </c>
      <c r="CF11" s="3">
        <f>65000</f>
        <v>65000</v>
      </c>
      <c r="CG11" s="3">
        <v>4239.59</v>
      </c>
      <c r="CH11" s="3" t="e">
        <f>ROUND(#REF!*0.01,0)</f>
        <v>#REF!</v>
      </c>
      <c r="CI11" s="3">
        <f t="shared" si="43"/>
        <v>14500.599999999999</v>
      </c>
      <c r="CJ11" s="3">
        <v>4374.04</v>
      </c>
      <c r="CK11" s="3">
        <f t="shared" si="44"/>
        <v>14500.599999999999</v>
      </c>
      <c r="CL11" s="3" t="e">
        <f>ROUND(#REF!*0.008,0)</f>
        <v>#REF!</v>
      </c>
      <c r="CM11" s="3">
        <f t="shared" si="45"/>
        <v>14109.67</v>
      </c>
      <c r="CN11" s="3">
        <v>3311.4</v>
      </c>
      <c r="CO11" s="3">
        <f t="shared" si="46"/>
        <v>14109.67</v>
      </c>
      <c r="CP11" s="2" t="e">
        <f>ROUND(#REF!*0.0005,0)</f>
        <v>#REF!</v>
      </c>
      <c r="CQ11" s="2">
        <v>9043.74</v>
      </c>
      <c r="CR11" s="2" t="e">
        <f>ROUND(#REF!*0.0003,0)</f>
        <v>#REF!</v>
      </c>
      <c r="CS11" s="2">
        <v>62005.599999999999</v>
      </c>
      <c r="CT11" s="2" t="e">
        <f>ROUND(#REF!*0.0004,0)</f>
        <v>#REF!</v>
      </c>
      <c r="CU11" s="2">
        <v>8555.06</v>
      </c>
      <c r="CV11" s="2" t="e">
        <f>ROUND(#REF!*0.0002,0)</f>
        <v>#REF!</v>
      </c>
      <c r="CW11" s="2">
        <v>54822.31</v>
      </c>
      <c r="CX11" s="2" t="e">
        <f>ROUND((#REF!+#REF!)*0.005,0)</f>
        <v>#REF!</v>
      </c>
      <c r="CY11" s="2">
        <v>2082.58</v>
      </c>
      <c r="CZ11" s="2" t="e">
        <f>ROUND(#REF!*0.00005,0)</f>
        <v>#REF!</v>
      </c>
      <c r="DA11" s="2">
        <v>17972.09</v>
      </c>
      <c r="DC11" s="2">
        <v>26581.19</v>
      </c>
      <c r="DD11" s="2" t="e">
        <f>ROUND(#REF!*0.0002,0)</f>
        <v>#REF!</v>
      </c>
      <c r="DE11" s="2">
        <v>8944.92</v>
      </c>
      <c r="DF11" s="2" t="e">
        <f>#REF!+#REF!</f>
        <v>#REF!</v>
      </c>
      <c r="DG11" s="2">
        <v>644.47</v>
      </c>
      <c r="DI11" s="2">
        <v>69527.88</v>
      </c>
      <c r="DK11" s="2">
        <v>7967.33</v>
      </c>
      <c r="DL11" s="2" t="e">
        <f>ROUND(#REF!*0.00015,0)</f>
        <v>#REF!</v>
      </c>
      <c r="DM11" s="2">
        <v>2470.12</v>
      </c>
      <c r="DN11" s="2" t="e">
        <f>ROUND(#REF!*0.00013,0)</f>
        <v>#REF!</v>
      </c>
      <c r="DO11" s="2">
        <v>2410.12</v>
      </c>
      <c r="DP11" s="3">
        <v>120.06</v>
      </c>
      <c r="DQ11" s="3">
        <v>64.180000000000007</v>
      </c>
      <c r="DR11" s="3" t="e">
        <f>DP11*#REF!</f>
        <v>#REF!</v>
      </c>
      <c r="DS11" s="3" t="e">
        <f>DQ11*#REF!</f>
        <v>#REF!</v>
      </c>
      <c r="DT11" s="3" t="e">
        <f>#REF!*J11+#REF!*M11+#REF!*N11+#REF!*O11+P11*Q11+R11*U11+V11*Y11+Z11*AC11+AD11*AG11+AH11*AK11+AL11*AN11+AM11*AO11+AP11*AR11+AQ11*AS11+AT11*AW11+AX11*BA11+BB11*BE11+BF11*BI11+BJ11*BM11+BN11*BQ11+BR11*BU11+BV11*BY11+BZ11*CC11+CD11*CF11+CE11*CG11+CH11*CK11+CL11*CO11+CP11*CQ11+CR11*CS11+CT11*CU11+CV11*CW11+CX11*CY11+CZ11*DA11+DB11*DC11+DD11*DE11+DF11*DG11+DH11*DI11+DJ11*DK11+DL11*DM11+DN11*DO11+#REF!*DP11</f>
        <v>#REF!</v>
      </c>
      <c r="DU11" s="3" t="e">
        <f>#REF!-DT11</f>
        <v>#REF!</v>
      </c>
      <c r="DV11" s="3" t="e">
        <f>#REF!*I11+#REF!*L11+#REF!*N11+#REF!*O11+P11*Q11+R11*T11+V11*X11+Z11*AB11+AD11*AF11+AH11*AJ11+AM11*AO11+AQ11*AS11+AT11*AV11+AX11*AZ11+BB11*BD11+BF11*BH11+BJ11*BL11+BN11*BP11+BR11*BT11+BV11*BX11+BZ11*CB11+CE11*CG11+CH11*CJ11+CL11*CN11+CP11*CQ11+CR11*CS11+CT11*CU11+CV11*CW11+CX11*CY11+CZ11*DA11+DB11*DC11+DD11*DE11+DF11*DG11+DH11*DI11+DJ11*DK11+DL11*DM11+DN11*DO11+#REF!*DQ11</f>
        <v>#REF!</v>
      </c>
      <c r="DW11" s="3" t="e">
        <f>#REF!*I11+#REF!*L11+#REF!*N11+#REF!*O11+P11*Q11+R11*T11+V11*X11+Z11*AB11+AD11*AF11+AH11*AJ11+AM11*AO11+AQ11*AS11+AT11*AV11+AX11*AZ11+BB11*BD11+BF11*BH11+BJ11*BL11+BN11*BP11+BR11*BT11+BV11*BX11+BZ11*CB11+CE11*CG11+CH11*CJ11+CL11*CN11+CP11*CQ11+CR11*CS11+CT11*CU11+CV11*CW11+CX11*CY11+CZ11*DA11+DB11*DC11+DD11*DE11+DF11*DG11+DH11*DI11+DJ11*DK11+DL11*DM11+DN11*DO11+#REF!*DP11</f>
        <v>#REF!</v>
      </c>
      <c r="DX11" s="3" t="e">
        <f t="shared" si="47"/>
        <v>#REF!</v>
      </c>
      <c r="DY11" s="3" t="e">
        <f t="shared" si="48"/>
        <v>#REF!</v>
      </c>
      <c r="DZ11" s="1"/>
    </row>
    <row r="12" spans="1:130" ht="30.75" customHeight="1" x14ac:dyDescent="0.25">
      <c r="A12" s="14">
        <v>10</v>
      </c>
      <c r="B12" s="1" t="s">
        <v>43</v>
      </c>
      <c r="C12" s="13" t="s">
        <v>14</v>
      </c>
      <c r="D12" s="13" t="s">
        <v>14</v>
      </c>
      <c r="F12" s="1" t="s">
        <v>1</v>
      </c>
      <c r="G12" s="12" t="s">
        <v>4</v>
      </c>
      <c r="H12" s="2">
        <f t="shared" si="0"/>
        <v>1183.25</v>
      </c>
      <c r="I12" s="2">
        <v>1183.25</v>
      </c>
      <c r="J12" s="2">
        <f t="shared" si="1"/>
        <v>1183.25</v>
      </c>
      <c r="K12" s="2">
        <v>1230.26</v>
      </c>
      <c r="L12" s="2">
        <v>1230.26</v>
      </c>
      <c r="M12" s="2">
        <v>1230.26</v>
      </c>
      <c r="N12" s="2">
        <v>847.32</v>
      </c>
      <c r="O12" s="3">
        <v>2851.36</v>
      </c>
      <c r="Q12" s="2">
        <v>498.77</v>
      </c>
      <c r="R12" s="3" t="e">
        <f>ROUND(#REF!*0.7,0)</f>
        <v>#REF!</v>
      </c>
      <c r="S12" s="3">
        <f t="shared" si="2"/>
        <v>3449.74</v>
      </c>
      <c r="T12" s="3">
        <v>2711.21</v>
      </c>
      <c r="U12" s="3">
        <f t="shared" si="3"/>
        <v>3449.74</v>
      </c>
      <c r="V12" s="3" t="e">
        <f>ROUND(#REF!*0.2,0)</f>
        <v>#REF!</v>
      </c>
      <c r="W12" s="3">
        <f t="shared" si="4"/>
        <v>2234.39</v>
      </c>
      <c r="X12" s="3">
        <v>1495.86</v>
      </c>
      <c r="Y12" s="3">
        <f t="shared" si="5"/>
        <v>2234.39</v>
      </c>
      <c r="Z12" s="3" t="e">
        <f>ROUND(#REF!*0.0005,0)</f>
        <v>#REF!</v>
      </c>
      <c r="AA12" s="3">
        <f t="shared" si="6"/>
        <v>4423.75</v>
      </c>
      <c r="AB12" s="3">
        <v>3287.53</v>
      </c>
      <c r="AC12" s="3">
        <f t="shared" si="7"/>
        <v>4423.75</v>
      </c>
      <c r="AD12" s="3" t="e">
        <f>ROUND(#REF!*0.008,0)</f>
        <v>#REF!</v>
      </c>
      <c r="AE12" s="3">
        <f t="shared" si="8"/>
        <v>4815.59</v>
      </c>
      <c r="AF12" s="3">
        <f t="shared" si="9"/>
        <v>3287.53</v>
      </c>
      <c r="AG12" s="3">
        <f t="shared" si="10"/>
        <v>4815.59</v>
      </c>
      <c r="AH12" s="3" t="e">
        <f>ROUND(#REF!*0.05,0)</f>
        <v>#REF!</v>
      </c>
      <c r="AI12" s="3">
        <f t="shared" si="11"/>
        <v>3505</v>
      </c>
      <c r="AJ12" s="3">
        <f t="shared" si="12"/>
        <v>2711.21</v>
      </c>
      <c r="AK12" s="3">
        <f t="shared" si="13"/>
        <v>3505</v>
      </c>
      <c r="AL12" s="3" t="e">
        <f>ROUND(#REF!*0.001,0)</f>
        <v>#REF!</v>
      </c>
      <c r="AM12" s="3" t="e">
        <f t="shared" si="14"/>
        <v>#REF!</v>
      </c>
      <c r="AN12" s="3">
        <f t="shared" si="15"/>
        <v>34310.36</v>
      </c>
      <c r="AO12" s="3">
        <v>2175.13</v>
      </c>
      <c r="AP12" s="3" t="e">
        <f>ROUND(#REF!*0.001,0)</f>
        <v>#REF!</v>
      </c>
      <c r="AQ12" s="3" t="e">
        <f t="shared" si="16"/>
        <v>#REF!</v>
      </c>
      <c r="AR12" s="3">
        <f t="shared" si="17"/>
        <v>10632.67</v>
      </c>
      <c r="AS12" s="3">
        <f t="shared" si="18"/>
        <v>2175.13</v>
      </c>
      <c r="AT12" s="15" t="e">
        <f>ROUND(#REF!*0.005,0)</f>
        <v>#REF!</v>
      </c>
      <c r="AU12" s="3">
        <f t="shared" si="19"/>
        <v>3449.74</v>
      </c>
      <c r="AV12" s="3">
        <f t="shared" si="20"/>
        <v>2711.21</v>
      </c>
      <c r="AW12" s="3">
        <f t="shared" si="21"/>
        <v>3449.74</v>
      </c>
      <c r="AX12" s="15" t="e">
        <f>ROUND(#REF!*0.005,0)</f>
        <v>#REF!</v>
      </c>
      <c r="AY12" s="3">
        <f t="shared" si="22"/>
        <v>3449.74</v>
      </c>
      <c r="AZ12" s="3">
        <f t="shared" si="23"/>
        <v>2711.21</v>
      </c>
      <c r="BA12" s="3">
        <f t="shared" si="24"/>
        <v>3449.74</v>
      </c>
      <c r="BB12" s="3" t="e">
        <f>ROUND(#REF!*0.8,0)</f>
        <v>#REF!</v>
      </c>
      <c r="BC12" s="3">
        <f t="shared" si="25"/>
        <v>5462.65</v>
      </c>
      <c r="BD12" s="3">
        <v>2735.08</v>
      </c>
      <c r="BE12" s="3">
        <f t="shared" si="26"/>
        <v>5462.65</v>
      </c>
      <c r="BF12" s="3" t="e">
        <f>ROUND(#REF!*0.1,0)</f>
        <v>#REF!</v>
      </c>
      <c r="BG12" s="3">
        <f t="shared" si="27"/>
        <v>4282.16</v>
      </c>
      <c r="BH12" s="3">
        <v>1554.59</v>
      </c>
      <c r="BI12" s="3">
        <f t="shared" si="28"/>
        <v>4282.16</v>
      </c>
      <c r="BJ12" s="3" t="e">
        <f>ROUND(#REF!*0.03,0)</f>
        <v>#REF!</v>
      </c>
      <c r="BK12" s="3">
        <f t="shared" si="29"/>
        <v>5602</v>
      </c>
      <c r="BL12" s="3">
        <f t="shared" si="30"/>
        <v>2735.08</v>
      </c>
      <c r="BM12" s="3">
        <f t="shared" si="31"/>
        <v>5602</v>
      </c>
      <c r="BN12" s="3" t="e">
        <f>ROUND(#REF!*0.021,0)</f>
        <v>#REF!</v>
      </c>
      <c r="BO12" s="3">
        <f t="shared" si="32"/>
        <v>13093.75</v>
      </c>
      <c r="BP12" s="3">
        <v>2735.08</v>
      </c>
      <c r="BQ12" s="3">
        <f t="shared" si="33"/>
        <v>13093.75</v>
      </c>
      <c r="BR12" s="3" t="e">
        <f>ROUND(#REF!*0.02,0)</f>
        <v>#REF!</v>
      </c>
      <c r="BS12" s="3">
        <f t="shared" si="34"/>
        <v>13243.289999999999</v>
      </c>
      <c r="BT12" s="3">
        <f t="shared" si="35"/>
        <v>2735.08</v>
      </c>
      <c r="BU12" s="3">
        <f t="shared" si="36"/>
        <v>13243.289999999999</v>
      </c>
      <c r="BV12" s="3" t="e">
        <f>ROUND(#REF!*0.01,0)</f>
        <v>#REF!</v>
      </c>
      <c r="BW12" s="3">
        <f t="shared" si="37"/>
        <v>4285.09</v>
      </c>
      <c r="BX12" s="3">
        <v>4079.03</v>
      </c>
      <c r="BY12" s="3">
        <f t="shared" si="38"/>
        <v>4285.09</v>
      </c>
      <c r="BZ12" s="3" t="e">
        <f>ROUND(#REF!*0.005,0)</f>
        <v>#REF!</v>
      </c>
      <c r="CA12" s="3">
        <f t="shared" si="39"/>
        <v>4285.09</v>
      </c>
      <c r="CB12" s="3">
        <f t="shared" si="40"/>
        <v>4079.03</v>
      </c>
      <c r="CC12" s="3">
        <f t="shared" si="41"/>
        <v>4285.09</v>
      </c>
      <c r="CD12" s="3" t="e">
        <f>ROUND(#REF!*0.005,0)</f>
        <v>#REF!</v>
      </c>
      <c r="CE12" s="15" t="e">
        <f t="shared" si="42"/>
        <v>#REF!</v>
      </c>
      <c r="CF12" s="3">
        <f>65000</f>
        <v>65000</v>
      </c>
      <c r="CG12" s="3">
        <v>4239.59</v>
      </c>
      <c r="CH12" s="3" t="e">
        <f>ROUND(#REF!*0.01,0)</f>
        <v>#REF!</v>
      </c>
      <c r="CI12" s="3">
        <f t="shared" si="43"/>
        <v>14500.599999999999</v>
      </c>
      <c r="CJ12" s="3">
        <v>4374.04</v>
      </c>
      <c r="CK12" s="3">
        <f t="shared" si="44"/>
        <v>14500.599999999999</v>
      </c>
      <c r="CL12" s="3" t="e">
        <f>ROUND(#REF!*0.008,0)</f>
        <v>#REF!</v>
      </c>
      <c r="CM12" s="3">
        <f t="shared" si="45"/>
        <v>14109.67</v>
      </c>
      <c r="CN12" s="3">
        <v>3311.4</v>
      </c>
      <c r="CO12" s="3">
        <f t="shared" si="46"/>
        <v>14109.67</v>
      </c>
      <c r="CP12" s="2" t="e">
        <f>ROUND(#REF!*0.0005,0)</f>
        <v>#REF!</v>
      </c>
      <c r="CQ12" s="2">
        <v>9043.74</v>
      </c>
      <c r="CR12" s="2" t="e">
        <f>ROUND(#REF!*0.0003,0)</f>
        <v>#REF!</v>
      </c>
      <c r="CS12" s="2">
        <v>62005.599999999999</v>
      </c>
      <c r="CT12" s="2" t="e">
        <f>ROUND(#REF!*0.0004,0)</f>
        <v>#REF!</v>
      </c>
      <c r="CU12" s="2">
        <v>8555.06</v>
      </c>
      <c r="CV12" s="2" t="e">
        <f>ROUND(#REF!*0.0002,0)</f>
        <v>#REF!</v>
      </c>
      <c r="CW12" s="2">
        <v>54822.31</v>
      </c>
      <c r="CX12" s="2" t="e">
        <f>ROUND((#REF!+#REF!)*0.005,0)</f>
        <v>#REF!</v>
      </c>
      <c r="CY12" s="2">
        <v>2082.58</v>
      </c>
      <c r="CZ12" s="2" t="e">
        <f>ROUND(#REF!*0.00005,0)</f>
        <v>#REF!</v>
      </c>
      <c r="DA12" s="2">
        <v>17972.09</v>
      </c>
      <c r="DC12" s="2">
        <v>26581.19</v>
      </c>
      <c r="DD12" s="2" t="e">
        <f>ROUND(#REF!*0.0002,0)</f>
        <v>#REF!</v>
      </c>
      <c r="DE12" s="2">
        <v>8944.92</v>
      </c>
      <c r="DF12" s="2" t="e">
        <f>#REF!+#REF!</f>
        <v>#REF!</v>
      </c>
      <c r="DG12" s="2">
        <v>644.47</v>
      </c>
      <c r="DI12" s="2">
        <v>69527.88</v>
      </c>
      <c r="DK12" s="2">
        <v>7967.33</v>
      </c>
      <c r="DL12" s="2" t="e">
        <f>ROUND(#REF!*0.00015,0)</f>
        <v>#REF!</v>
      </c>
      <c r="DM12" s="2">
        <v>2470.12</v>
      </c>
      <c r="DN12" s="2" t="e">
        <f>ROUND(#REF!*0.00013,0)</f>
        <v>#REF!</v>
      </c>
      <c r="DO12" s="2">
        <v>2410.12</v>
      </c>
      <c r="DP12" s="3">
        <v>141.97</v>
      </c>
      <c r="DQ12" s="3">
        <v>77.69</v>
      </c>
      <c r="DR12" s="3" t="e">
        <f>DP12*#REF!</f>
        <v>#REF!</v>
      </c>
      <c r="DS12" s="3" t="e">
        <f>DQ12*#REF!</f>
        <v>#REF!</v>
      </c>
      <c r="DT12" s="3" t="e">
        <f>#REF!*J12+#REF!*M12+#REF!*N12+#REF!*O12+P12*Q12+R12*U12+V12*Y12+Z12*AC12+AD12*AG12+AH12*AK12+AL12*AN12+AM12*AO12+AP12*AR12+AQ12*AS12+AT12*AW12+AX12*BA12+BB12*BE12+BF12*BI12+BJ12*BM12+BN12*BQ12+BR12*BU12+BV12*BY12+BZ12*CC12+CD12*CF12+CE12*CG12+CH12*CK12+CL12*CO12+CP12*CQ12+CR12*CS12+CT12*CU12+CV12*CW12+CX12*CY12+CZ12*DA12+DB12*DC12+DD12*DE12+DF12*DG12+DH12*DI12+DJ12*DK12+DL12*DM12+DN12*DO12+#REF!*DP12</f>
        <v>#REF!</v>
      </c>
      <c r="DU12" s="3" t="e">
        <f>#REF!-DT12</f>
        <v>#REF!</v>
      </c>
      <c r="DV12" s="3" t="e">
        <f>#REF!*I12+#REF!*L12+#REF!*N12+#REF!*O12+P12*Q12+R12*T12+V12*X12+Z12*AB12+AD12*AF12+AH12*AJ12+AM12*AO12+AQ12*AS12+AT12*AV12+AX12*AZ12+BB12*BD12+BF12*BH12+BJ12*BL12+BN12*BP12+BR12*BT12+BV12*BX12+BZ12*CB12+CE12*CG12+CH12*CJ12+CL12*CN12+CP12*CQ12+CR12*CS12+CT12*CU12+CV12*CW12+CX12*CY12+CZ12*DA12+DB12*DC12+DD12*DE12+DF12*DG12+DH12*DI12+DJ12*DK12+DL12*DM12+DN12*DO12+#REF!*DQ12</f>
        <v>#REF!</v>
      </c>
      <c r="DW12" s="3" t="e">
        <f>#REF!*I12+#REF!*L12+#REF!*N12+#REF!*O12+P12*Q12+R12*T12+V12*X12+Z12*AB12+AD12*AF12+AH12*AJ12+AM12*AO12+AQ12*AS12+AT12*AV12+AX12*AZ12+BB12*BD12+BF12*BH12+BJ12*BL12+BN12*BP12+BR12*BT12+BV12*BX12+BZ12*CB12+CE12*CG12+CH12*CJ12+CL12*CN12+CP12*CQ12+CR12*CS12+CT12*CU12+CV12*CW12+CX12*CY12+CZ12*DA12+DB12*DC12+DD12*DE12+DF12*DG12+DH12*DI12+DJ12*DK12+DL12*DM12+DN12*DO12+#REF!*DP12</f>
        <v>#REF!</v>
      </c>
      <c r="DX12" s="3" t="e">
        <f t="shared" si="47"/>
        <v>#REF!</v>
      </c>
      <c r="DY12" s="3" t="e">
        <f t="shared" si="48"/>
        <v>#REF!</v>
      </c>
      <c r="DZ12" s="1"/>
    </row>
    <row r="13" spans="1:130" ht="30.75" customHeight="1" x14ac:dyDescent="0.25">
      <c r="A13" s="14">
        <v>11</v>
      </c>
      <c r="B13" s="1" t="s">
        <v>42</v>
      </c>
      <c r="C13" s="13" t="s">
        <v>3</v>
      </c>
      <c r="D13" s="13" t="s">
        <v>3</v>
      </c>
      <c r="F13" s="1" t="s">
        <v>1</v>
      </c>
      <c r="G13" s="12" t="s">
        <v>4</v>
      </c>
      <c r="H13" s="2">
        <f t="shared" si="0"/>
        <v>1183.25</v>
      </c>
      <c r="I13" s="2">
        <v>1183.25</v>
      </c>
      <c r="J13" s="2">
        <f t="shared" si="1"/>
        <v>1183.25</v>
      </c>
      <c r="K13" s="2">
        <v>1230.26</v>
      </c>
      <c r="L13" s="2">
        <v>1230.26</v>
      </c>
      <c r="M13" s="2">
        <v>1230.26</v>
      </c>
      <c r="N13" s="2">
        <v>847.32</v>
      </c>
      <c r="O13" s="3">
        <v>2851.36</v>
      </c>
      <c r="Q13" s="2">
        <v>498.77</v>
      </c>
      <c r="R13" s="3" t="e">
        <f>ROUND(#REF!*0.7,0)</f>
        <v>#REF!</v>
      </c>
      <c r="S13" s="3">
        <f t="shared" si="2"/>
        <v>3449.74</v>
      </c>
      <c r="T13" s="3">
        <v>2711.21</v>
      </c>
      <c r="U13" s="3">
        <f t="shared" si="3"/>
        <v>3449.74</v>
      </c>
      <c r="V13" s="3" t="e">
        <f>ROUND(#REF!*0.2,0)</f>
        <v>#REF!</v>
      </c>
      <c r="W13" s="3">
        <f t="shared" si="4"/>
        <v>2234.39</v>
      </c>
      <c r="X13" s="3">
        <v>1495.86</v>
      </c>
      <c r="Y13" s="3">
        <f t="shared" si="5"/>
        <v>2234.39</v>
      </c>
      <c r="Z13" s="3" t="e">
        <f>ROUND(#REF!*0.0005,0)</f>
        <v>#REF!</v>
      </c>
      <c r="AA13" s="3">
        <f t="shared" si="6"/>
        <v>4423.75</v>
      </c>
      <c r="AB13" s="3">
        <v>3287.53</v>
      </c>
      <c r="AC13" s="3">
        <f t="shared" si="7"/>
        <v>4423.75</v>
      </c>
      <c r="AD13" s="3" t="e">
        <f>ROUND(#REF!*0.008,0)</f>
        <v>#REF!</v>
      </c>
      <c r="AE13" s="3">
        <f t="shared" si="8"/>
        <v>4815.59</v>
      </c>
      <c r="AF13" s="3">
        <f t="shared" si="9"/>
        <v>3287.53</v>
      </c>
      <c r="AG13" s="3">
        <f t="shared" si="10"/>
        <v>4815.59</v>
      </c>
      <c r="AH13" s="3" t="e">
        <f>ROUND(#REF!*0.05,0)</f>
        <v>#REF!</v>
      </c>
      <c r="AI13" s="3">
        <f t="shared" si="11"/>
        <v>3505</v>
      </c>
      <c r="AJ13" s="3">
        <f t="shared" si="12"/>
        <v>2711.21</v>
      </c>
      <c r="AK13" s="3">
        <f t="shared" si="13"/>
        <v>3505</v>
      </c>
      <c r="AL13" s="3" t="e">
        <f>ROUND(#REF!*0.001,0)</f>
        <v>#REF!</v>
      </c>
      <c r="AM13" s="3" t="e">
        <f t="shared" si="14"/>
        <v>#REF!</v>
      </c>
      <c r="AN13" s="3">
        <f t="shared" si="15"/>
        <v>34310.36</v>
      </c>
      <c r="AO13" s="3">
        <v>2175.13</v>
      </c>
      <c r="AP13" s="3" t="e">
        <f>ROUND(#REF!*0.001,0)</f>
        <v>#REF!</v>
      </c>
      <c r="AQ13" s="3" t="e">
        <f t="shared" si="16"/>
        <v>#REF!</v>
      </c>
      <c r="AR13" s="3">
        <f t="shared" si="17"/>
        <v>10632.67</v>
      </c>
      <c r="AS13" s="3">
        <f t="shared" si="18"/>
        <v>2175.13</v>
      </c>
      <c r="AT13" s="15" t="e">
        <f>ROUND(#REF!*0.005,0)</f>
        <v>#REF!</v>
      </c>
      <c r="AU13" s="3">
        <f t="shared" si="19"/>
        <v>3449.74</v>
      </c>
      <c r="AV13" s="3">
        <f t="shared" si="20"/>
        <v>2711.21</v>
      </c>
      <c r="AW13" s="3">
        <f t="shared" si="21"/>
        <v>3449.74</v>
      </c>
      <c r="AX13" s="15" t="e">
        <f>ROUND(#REF!*0.005,0)</f>
        <v>#REF!</v>
      </c>
      <c r="AY13" s="3">
        <f t="shared" si="22"/>
        <v>3449.74</v>
      </c>
      <c r="AZ13" s="3">
        <f t="shared" si="23"/>
        <v>2711.21</v>
      </c>
      <c r="BA13" s="3">
        <f t="shared" si="24"/>
        <v>3449.74</v>
      </c>
      <c r="BB13" s="3" t="e">
        <f>ROUND(#REF!*0.8,0)</f>
        <v>#REF!</v>
      </c>
      <c r="BC13" s="3">
        <f t="shared" si="25"/>
        <v>5462.65</v>
      </c>
      <c r="BD13" s="3">
        <v>2735.08</v>
      </c>
      <c r="BE13" s="3">
        <f t="shared" si="26"/>
        <v>5462.65</v>
      </c>
      <c r="BF13" s="3" t="e">
        <f>ROUND(#REF!*0.1,0)</f>
        <v>#REF!</v>
      </c>
      <c r="BG13" s="3">
        <f t="shared" si="27"/>
        <v>4282.16</v>
      </c>
      <c r="BH13" s="3">
        <v>1554.59</v>
      </c>
      <c r="BI13" s="3">
        <f t="shared" si="28"/>
        <v>4282.16</v>
      </c>
      <c r="BJ13" s="3" t="e">
        <f>ROUND(#REF!*0.03,0)</f>
        <v>#REF!</v>
      </c>
      <c r="BK13" s="3">
        <f t="shared" si="29"/>
        <v>5602</v>
      </c>
      <c r="BL13" s="3">
        <f t="shared" si="30"/>
        <v>2735.08</v>
      </c>
      <c r="BM13" s="3">
        <f t="shared" si="31"/>
        <v>5602</v>
      </c>
      <c r="BN13" s="3" t="e">
        <f>ROUND(#REF!*0.021,0)</f>
        <v>#REF!</v>
      </c>
      <c r="BO13" s="3">
        <f t="shared" si="32"/>
        <v>13093.75</v>
      </c>
      <c r="BP13" s="3">
        <v>2735.08</v>
      </c>
      <c r="BQ13" s="3">
        <f t="shared" si="33"/>
        <v>13093.75</v>
      </c>
      <c r="BR13" s="3" t="e">
        <f>ROUND(#REF!*0.02,0)</f>
        <v>#REF!</v>
      </c>
      <c r="BS13" s="3">
        <f t="shared" si="34"/>
        <v>13243.289999999999</v>
      </c>
      <c r="BT13" s="3">
        <f t="shared" si="35"/>
        <v>2735.08</v>
      </c>
      <c r="BU13" s="3">
        <f t="shared" si="36"/>
        <v>13243.289999999999</v>
      </c>
      <c r="BV13" s="3" t="e">
        <f>ROUND(#REF!*0.01,0)</f>
        <v>#REF!</v>
      </c>
      <c r="BW13" s="3">
        <f t="shared" si="37"/>
        <v>4285.09</v>
      </c>
      <c r="BX13" s="3">
        <v>4079.03</v>
      </c>
      <c r="BY13" s="3">
        <f t="shared" si="38"/>
        <v>4285.09</v>
      </c>
      <c r="BZ13" s="3" t="e">
        <f>ROUND(#REF!*0.005,0)</f>
        <v>#REF!</v>
      </c>
      <c r="CA13" s="3">
        <f t="shared" si="39"/>
        <v>4285.09</v>
      </c>
      <c r="CB13" s="3">
        <f t="shared" si="40"/>
        <v>4079.03</v>
      </c>
      <c r="CC13" s="3">
        <f t="shared" si="41"/>
        <v>4285.09</v>
      </c>
      <c r="CD13" s="3" t="e">
        <f>ROUND(#REF!*0.005,0)</f>
        <v>#REF!</v>
      </c>
      <c r="CE13" s="15" t="e">
        <f t="shared" si="42"/>
        <v>#REF!</v>
      </c>
      <c r="CF13" s="3">
        <f>65000</f>
        <v>65000</v>
      </c>
      <c r="CG13" s="3">
        <v>4239.59</v>
      </c>
      <c r="CH13" s="3" t="e">
        <f>ROUND(#REF!*0.01,0)</f>
        <v>#REF!</v>
      </c>
      <c r="CI13" s="3">
        <f t="shared" si="43"/>
        <v>14500.599999999999</v>
      </c>
      <c r="CJ13" s="3">
        <v>4374.04</v>
      </c>
      <c r="CK13" s="3">
        <f t="shared" si="44"/>
        <v>14500.599999999999</v>
      </c>
      <c r="CL13" s="3" t="e">
        <f>ROUND(#REF!*0.008,0)</f>
        <v>#REF!</v>
      </c>
      <c r="CM13" s="3">
        <f t="shared" si="45"/>
        <v>14109.67</v>
      </c>
      <c r="CN13" s="3">
        <v>3311.4</v>
      </c>
      <c r="CO13" s="3">
        <f t="shared" si="46"/>
        <v>14109.67</v>
      </c>
      <c r="CP13" s="2" t="e">
        <f>ROUND(#REF!*0.0005,0)</f>
        <v>#REF!</v>
      </c>
      <c r="CQ13" s="2">
        <v>9043.74</v>
      </c>
      <c r="CR13" s="2" t="e">
        <f>ROUND(#REF!*0.0003,0)</f>
        <v>#REF!</v>
      </c>
      <c r="CS13" s="2">
        <v>62005.599999999999</v>
      </c>
      <c r="CT13" s="2" t="e">
        <f>ROUND(#REF!*0.0004,0)</f>
        <v>#REF!</v>
      </c>
      <c r="CU13" s="2">
        <v>8555.06</v>
      </c>
      <c r="CV13" s="2" t="e">
        <f>ROUND(#REF!*0.0002,0)</f>
        <v>#REF!</v>
      </c>
      <c r="CW13" s="2">
        <v>54822.31</v>
      </c>
      <c r="CX13" s="2" t="e">
        <f>ROUND((#REF!+#REF!)*0.005,0)</f>
        <v>#REF!</v>
      </c>
      <c r="CY13" s="2">
        <v>2082.58</v>
      </c>
      <c r="CZ13" s="2" t="e">
        <f>ROUND(#REF!*0.00005,0)</f>
        <v>#REF!</v>
      </c>
      <c r="DA13" s="2">
        <v>17972.09</v>
      </c>
      <c r="DC13" s="2">
        <v>26581.19</v>
      </c>
      <c r="DD13" s="2" t="e">
        <f>ROUND(#REF!*0.0002,0)</f>
        <v>#REF!</v>
      </c>
      <c r="DE13" s="2">
        <v>8944.92</v>
      </c>
      <c r="DF13" s="2" t="e">
        <f>#REF!+#REF!</f>
        <v>#REF!</v>
      </c>
      <c r="DG13" s="2">
        <v>644.47</v>
      </c>
      <c r="DI13" s="2">
        <v>69527.88</v>
      </c>
      <c r="DK13" s="2">
        <v>7967.33</v>
      </c>
      <c r="DL13" s="2" t="e">
        <f>ROUND(#REF!*0.00015,0)</f>
        <v>#REF!</v>
      </c>
      <c r="DM13" s="2">
        <v>2470.12</v>
      </c>
      <c r="DN13" s="2" t="e">
        <f>ROUND(#REF!*0.00013,0)</f>
        <v>#REF!</v>
      </c>
      <c r="DO13" s="2">
        <v>2410.12</v>
      </c>
      <c r="DP13" s="3">
        <v>141.97</v>
      </c>
      <c r="DQ13" s="3">
        <v>77.69</v>
      </c>
      <c r="DR13" s="3" t="e">
        <f>DP13*#REF!</f>
        <v>#REF!</v>
      </c>
      <c r="DS13" s="3" t="e">
        <f>DQ13*#REF!</f>
        <v>#REF!</v>
      </c>
      <c r="DT13" s="3" t="e">
        <f>#REF!*J13+#REF!*M13+#REF!*N13+#REF!*O13+P13*Q13+R13*U13+V13*Y13+Z13*AC13+AD13*AG13+AH13*AK13+AL13*AN13+AM13*AO13+AP13*AR13+AQ13*AS13+AT13*AW13+AX13*BA13+BB13*BE13+BF13*BI13+BJ13*BM13+BN13*BQ13+BR13*BU13+BV13*BY13+BZ13*CC13+CD13*CF13+CE13*CG13+CH13*CK13+CL13*CO13+CP13*CQ13+CR13*CS13+CT13*CU13+CV13*CW13+CX13*CY13+CZ13*DA13+DB13*DC13+DD13*DE13+DF13*DG13+DH13*DI13+DJ13*DK13+DL13*DM13+DN13*DO13+#REF!*DP13</f>
        <v>#REF!</v>
      </c>
      <c r="DU13" s="3" t="e">
        <f>#REF!-DT13</f>
        <v>#REF!</v>
      </c>
      <c r="DV13" s="3" t="e">
        <f>#REF!*I13+#REF!*L13+#REF!*N13+#REF!*O13+P13*Q13+R13*T13+V13*X13+Z13*AB13+AD13*AF13+AH13*AJ13+AM13*AO13+AQ13*AS13+AT13*AV13+AX13*AZ13+BB13*BD13+BF13*BH13+BJ13*BL13+BN13*BP13+BR13*BT13+BV13*BX13+BZ13*CB13+CE13*CG13+CH13*CJ13+CL13*CN13+CP13*CQ13+CR13*CS13+CT13*CU13+CV13*CW13+CX13*CY13+CZ13*DA13+DB13*DC13+DD13*DE13+DF13*DG13+DH13*DI13+DJ13*DK13+DL13*DM13+DN13*DO13+#REF!*DQ13</f>
        <v>#REF!</v>
      </c>
      <c r="DW13" s="3" t="e">
        <f>#REF!*I13+#REF!*L13+#REF!*N13+#REF!*O13+P13*Q13+R13*T13+V13*X13+Z13*AB13+AD13*AF13+AH13*AJ13+AM13*AO13+AQ13*AS13+AT13*AV13+AX13*AZ13+BB13*BD13+BF13*BH13+BJ13*BL13+BN13*BP13+BR13*BT13+BV13*BX13+BZ13*CB13+CE13*CG13+CH13*CJ13+CL13*CN13+CP13*CQ13+CR13*CS13+CT13*CU13+CV13*CW13+CX13*CY13+CZ13*DA13+DB13*DC13+DD13*DE13+DF13*DG13+DH13*DI13+DJ13*DK13+DL13*DM13+DN13*DO13+#REF!*DP13</f>
        <v>#REF!</v>
      </c>
      <c r="DX13" s="3" t="e">
        <f t="shared" si="47"/>
        <v>#REF!</v>
      </c>
      <c r="DY13" s="3" t="e">
        <f t="shared" si="48"/>
        <v>#REF!</v>
      </c>
      <c r="DZ13" s="1"/>
    </row>
    <row r="14" spans="1:130" ht="30.75" customHeight="1" x14ac:dyDescent="0.25">
      <c r="A14" s="14">
        <v>12</v>
      </c>
      <c r="B14" s="1" t="s">
        <v>41</v>
      </c>
      <c r="C14" s="13" t="s">
        <v>3</v>
      </c>
      <c r="D14" s="13" t="s">
        <v>3</v>
      </c>
      <c r="F14" s="1" t="s">
        <v>1</v>
      </c>
      <c r="G14" s="12" t="s">
        <v>4</v>
      </c>
      <c r="H14" s="2">
        <f t="shared" si="0"/>
        <v>1183.25</v>
      </c>
      <c r="I14" s="2">
        <v>1183.25</v>
      </c>
      <c r="J14" s="2">
        <f t="shared" si="1"/>
        <v>1183.25</v>
      </c>
      <c r="K14" s="2">
        <v>1230.26</v>
      </c>
      <c r="L14" s="2">
        <v>1230.26</v>
      </c>
      <c r="M14" s="2">
        <v>1230.26</v>
      </c>
      <c r="N14" s="2">
        <v>847.32</v>
      </c>
      <c r="O14" s="3">
        <v>2851.36</v>
      </c>
      <c r="Q14" s="2">
        <v>498.77</v>
      </c>
      <c r="R14" s="3" t="e">
        <f>ROUND(#REF!*0.7,0)</f>
        <v>#REF!</v>
      </c>
      <c r="S14" s="3">
        <f t="shared" si="2"/>
        <v>3449.74</v>
      </c>
      <c r="T14" s="3">
        <v>2711.21</v>
      </c>
      <c r="U14" s="3">
        <f t="shared" si="3"/>
        <v>3449.74</v>
      </c>
      <c r="V14" s="3" t="e">
        <f>ROUND(#REF!*0.2,0)</f>
        <v>#REF!</v>
      </c>
      <c r="W14" s="3">
        <f t="shared" si="4"/>
        <v>2234.39</v>
      </c>
      <c r="X14" s="3">
        <v>1495.86</v>
      </c>
      <c r="Y14" s="3">
        <f t="shared" si="5"/>
        <v>2234.39</v>
      </c>
      <c r="Z14" s="3" t="e">
        <f>ROUND(#REF!*0.0005,0)</f>
        <v>#REF!</v>
      </c>
      <c r="AA14" s="3">
        <f t="shared" si="6"/>
        <v>4423.75</v>
      </c>
      <c r="AB14" s="3">
        <v>3287.53</v>
      </c>
      <c r="AC14" s="3">
        <f t="shared" si="7"/>
        <v>4423.75</v>
      </c>
      <c r="AD14" s="3" t="e">
        <f>ROUND(#REF!*0.008,0)</f>
        <v>#REF!</v>
      </c>
      <c r="AE14" s="3">
        <f t="shared" si="8"/>
        <v>4815.59</v>
      </c>
      <c r="AF14" s="3">
        <f t="shared" si="9"/>
        <v>3287.53</v>
      </c>
      <c r="AG14" s="3">
        <f t="shared" si="10"/>
        <v>4815.59</v>
      </c>
      <c r="AH14" s="3" t="e">
        <f>ROUND(#REF!*0.05,0)</f>
        <v>#REF!</v>
      </c>
      <c r="AI14" s="3">
        <f t="shared" si="11"/>
        <v>3505</v>
      </c>
      <c r="AJ14" s="3">
        <f t="shared" si="12"/>
        <v>2711.21</v>
      </c>
      <c r="AK14" s="3">
        <f t="shared" si="13"/>
        <v>3505</v>
      </c>
      <c r="AL14" s="3" t="e">
        <f>ROUND(#REF!*0.001,0)</f>
        <v>#REF!</v>
      </c>
      <c r="AM14" s="3" t="e">
        <f t="shared" si="14"/>
        <v>#REF!</v>
      </c>
      <c r="AN14" s="3">
        <f t="shared" si="15"/>
        <v>34310.36</v>
      </c>
      <c r="AO14" s="3">
        <v>2175.13</v>
      </c>
      <c r="AP14" s="3" t="e">
        <f>ROUND(#REF!*0.001,0)</f>
        <v>#REF!</v>
      </c>
      <c r="AQ14" s="3" t="e">
        <f t="shared" si="16"/>
        <v>#REF!</v>
      </c>
      <c r="AR14" s="3">
        <f t="shared" si="17"/>
        <v>10632.67</v>
      </c>
      <c r="AS14" s="3">
        <f t="shared" si="18"/>
        <v>2175.13</v>
      </c>
      <c r="AT14" s="15" t="e">
        <f>ROUND(#REF!*0.005,0)</f>
        <v>#REF!</v>
      </c>
      <c r="AU14" s="3">
        <f t="shared" si="19"/>
        <v>3449.74</v>
      </c>
      <c r="AV14" s="3">
        <f t="shared" si="20"/>
        <v>2711.21</v>
      </c>
      <c r="AW14" s="3">
        <f t="shared" si="21"/>
        <v>3449.74</v>
      </c>
      <c r="AX14" s="15" t="e">
        <f>ROUND(#REF!*0.005,0)</f>
        <v>#REF!</v>
      </c>
      <c r="AY14" s="3">
        <f t="shared" si="22"/>
        <v>3449.74</v>
      </c>
      <c r="AZ14" s="3">
        <f t="shared" si="23"/>
        <v>2711.21</v>
      </c>
      <c r="BA14" s="3">
        <f t="shared" si="24"/>
        <v>3449.74</v>
      </c>
      <c r="BB14" s="3" t="e">
        <f>ROUND(#REF!*0.8,0)</f>
        <v>#REF!</v>
      </c>
      <c r="BC14" s="3">
        <f t="shared" si="25"/>
        <v>5462.65</v>
      </c>
      <c r="BD14" s="3">
        <v>2735.08</v>
      </c>
      <c r="BE14" s="3">
        <f t="shared" si="26"/>
        <v>5462.65</v>
      </c>
      <c r="BF14" s="3" t="e">
        <f>ROUND(#REF!*0.1,0)</f>
        <v>#REF!</v>
      </c>
      <c r="BG14" s="3">
        <f t="shared" si="27"/>
        <v>4282.16</v>
      </c>
      <c r="BH14" s="3">
        <v>1554.59</v>
      </c>
      <c r="BI14" s="3">
        <f t="shared" si="28"/>
        <v>4282.16</v>
      </c>
      <c r="BJ14" s="3" t="e">
        <f>ROUND(#REF!*0.03,0)</f>
        <v>#REF!</v>
      </c>
      <c r="BK14" s="3">
        <f t="shared" si="29"/>
        <v>5602</v>
      </c>
      <c r="BL14" s="3">
        <f t="shared" si="30"/>
        <v>2735.08</v>
      </c>
      <c r="BM14" s="3">
        <f t="shared" si="31"/>
        <v>5602</v>
      </c>
      <c r="BN14" s="3" t="e">
        <f>ROUND(#REF!*0.021,0)</f>
        <v>#REF!</v>
      </c>
      <c r="BO14" s="3">
        <f t="shared" si="32"/>
        <v>13093.75</v>
      </c>
      <c r="BP14" s="3">
        <v>2735.08</v>
      </c>
      <c r="BQ14" s="3">
        <f t="shared" si="33"/>
        <v>13093.75</v>
      </c>
      <c r="BR14" s="3" t="e">
        <f>ROUND(#REF!*0.02,0)</f>
        <v>#REF!</v>
      </c>
      <c r="BS14" s="3">
        <f t="shared" si="34"/>
        <v>13243.289999999999</v>
      </c>
      <c r="BT14" s="3">
        <f t="shared" si="35"/>
        <v>2735.08</v>
      </c>
      <c r="BU14" s="3">
        <f t="shared" si="36"/>
        <v>13243.289999999999</v>
      </c>
      <c r="BV14" s="3" t="e">
        <f>ROUND(#REF!*0.01,0)</f>
        <v>#REF!</v>
      </c>
      <c r="BW14" s="3">
        <f t="shared" si="37"/>
        <v>4285.09</v>
      </c>
      <c r="BX14" s="3">
        <v>4079.03</v>
      </c>
      <c r="BY14" s="3">
        <f t="shared" si="38"/>
        <v>4285.09</v>
      </c>
      <c r="BZ14" s="3" t="e">
        <f>ROUND(#REF!*0.005,0)</f>
        <v>#REF!</v>
      </c>
      <c r="CA14" s="3">
        <f t="shared" si="39"/>
        <v>4285.09</v>
      </c>
      <c r="CB14" s="3">
        <f t="shared" si="40"/>
        <v>4079.03</v>
      </c>
      <c r="CC14" s="3">
        <f t="shared" si="41"/>
        <v>4285.09</v>
      </c>
      <c r="CD14" s="3" t="e">
        <f>ROUND(#REF!*0.005,0)</f>
        <v>#REF!</v>
      </c>
      <c r="CE14" s="15" t="e">
        <f t="shared" si="42"/>
        <v>#REF!</v>
      </c>
      <c r="CF14" s="3">
        <f>65000</f>
        <v>65000</v>
      </c>
      <c r="CG14" s="3">
        <v>4239.59</v>
      </c>
      <c r="CH14" s="3" t="e">
        <f>ROUND(#REF!*0.01,0)</f>
        <v>#REF!</v>
      </c>
      <c r="CI14" s="3">
        <f t="shared" si="43"/>
        <v>14500.599999999999</v>
      </c>
      <c r="CJ14" s="3">
        <v>4374.04</v>
      </c>
      <c r="CK14" s="3">
        <f t="shared" si="44"/>
        <v>14500.599999999999</v>
      </c>
      <c r="CL14" s="3" t="e">
        <f>ROUND(#REF!*0.008,0)</f>
        <v>#REF!</v>
      </c>
      <c r="CM14" s="3">
        <f t="shared" si="45"/>
        <v>14109.67</v>
      </c>
      <c r="CN14" s="3">
        <v>3311.4</v>
      </c>
      <c r="CO14" s="3">
        <f t="shared" si="46"/>
        <v>14109.67</v>
      </c>
      <c r="CP14" s="2" t="e">
        <f>ROUND(#REF!*0.0005,0)</f>
        <v>#REF!</v>
      </c>
      <c r="CQ14" s="2">
        <v>9043.74</v>
      </c>
      <c r="CR14" s="2" t="e">
        <f>ROUND(#REF!*0.0003,0)</f>
        <v>#REF!</v>
      </c>
      <c r="CS14" s="2">
        <v>62005.599999999999</v>
      </c>
      <c r="CT14" s="2" t="e">
        <f>ROUND(#REF!*0.0004,0)</f>
        <v>#REF!</v>
      </c>
      <c r="CU14" s="2">
        <v>8555.06</v>
      </c>
      <c r="CV14" s="2" t="e">
        <f>ROUND(#REF!*0.0002,0)</f>
        <v>#REF!</v>
      </c>
      <c r="CW14" s="2">
        <v>54822.31</v>
      </c>
      <c r="CX14" s="2" t="e">
        <f>ROUND((#REF!+#REF!)*0.005,0)</f>
        <v>#REF!</v>
      </c>
      <c r="CY14" s="2">
        <v>2082.58</v>
      </c>
      <c r="CZ14" s="2" t="e">
        <f>ROUND(#REF!*0.00005,0)</f>
        <v>#REF!</v>
      </c>
      <c r="DA14" s="2">
        <v>17972.09</v>
      </c>
      <c r="DC14" s="2">
        <v>26581.19</v>
      </c>
      <c r="DD14" s="2" t="e">
        <f>ROUND(#REF!*0.0002,0)</f>
        <v>#REF!</v>
      </c>
      <c r="DE14" s="2">
        <v>8944.92</v>
      </c>
      <c r="DF14" s="2" t="e">
        <f>#REF!+#REF!</f>
        <v>#REF!</v>
      </c>
      <c r="DG14" s="2">
        <v>644.47</v>
      </c>
      <c r="DI14" s="2">
        <v>69527.88</v>
      </c>
      <c r="DK14" s="2">
        <v>7967.33</v>
      </c>
      <c r="DL14" s="2" t="e">
        <f>ROUND(#REF!*0.00015,0)</f>
        <v>#REF!</v>
      </c>
      <c r="DM14" s="2">
        <v>2470.12</v>
      </c>
      <c r="DN14" s="2" t="e">
        <f>ROUND(#REF!*0.00013,0)</f>
        <v>#REF!</v>
      </c>
      <c r="DO14" s="2">
        <v>2410.12</v>
      </c>
      <c r="DP14" s="3">
        <v>130.24</v>
      </c>
      <c r="DQ14" s="3">
        <v>70.69</v>
      </c>
      <c r="DR14" s="3" t="e">
        <f>DP14*#REF!</f>
        <v>#REF!</v>
      </c>
      <c r="DS14" s="3" t="e">
        <f>DQ14*#REF!</f>
        <v>#REF!</v>
      </c>
      <c r="DT14" s="3" t="e">
        <f>#REF!*J14+#REF!*M14+#REF!*N14+#REF!*O14+P14*Q14+R14*U14+V14*Y14+Z14*AC14+AD14*AG14+AH14*AK14+AL14*AN14+AM14*AO14+AP14*AR14+AQ14*AS14+AT14*AW14+AX14*BA14+BB14*BE14+BF14*BI14+BJ14*BM14+BN14*BQ14+BR14*BU14+BV14*BY14+BZ14*CC14+CD14*CF14+CE14*CG14+CH14*CK14+CL14*CO14+CP14*CQ14+CR14*CS14+CT14*CU14+CV14*CW14+CX14*CY14+CZ14*DA14+DB14*DC14+DD14*DE14+DF14*DG14+DH14*DI14+DJ14*DK14+DL14*DM14+DN14*DO14+#REF!*DP14</f>
        <v>#REF!</v>
      </c>
      <c r="DU14" s="3" t="e">
        <f>#REF!-DT14</f>
        <v>#REF!</v>
      </c>
      <c r="DV14" s="3" t="e">
        <f>#REF!*I14+#REF!*L14+#REF!*N14+#REF!*O14+P14*Q14+R14*T14+V14*X14+Z14*AB14+AD14*AF14+AH14*AJ14+AM14*AO14+AQ14*AS14+AT14*AV14+AX14*AZ14+BB14*BD14+BF14*BH14+BJ14*BL14+BN14*BP14+BR14*BT14+BV14*BX14+BZ14*CB14+CE14*CG14+CH14*CJ14+CL14*CN14+CP14*CQ14+CR14*CS14+CT14*CU14+CV14*CW14+CX14*CY14+CZ14*DA14+DB14*DC14+DD14*DE14+DF14*DG14+DH14*DI14+DJ14*DK14+DL14*DM14+DN14*DO14+#REF!*DQ14</f>
        <v>#REF!</v>
      </c>
      <c r="DW14" s="3" t="e">
        <f>#REF!*I14+#REF!*L14+#REF!*N14+#REF!*O14+P14*Q14+R14*T14+V14*X14+Z14*AB14+AD14*AF14+AH14*AJ14+AM14*AO14+AQ14*AS14+AT14*AV14+AX14*AZ14+BB14*BD14+BF14*BH14+BJ14*BL14+BN14*BP14+BR14*BT14+BV14*BX14+BZ14*CB14+CE14*CG14+CH14*CJ14+CL14*CN14+CP14*CQ14+CR14*CS14+CT14*CU14+CV14*CW14+CX14*CY14+CZ14*DA14+DB14*DC14+DD14*DE14+DF14*DG14+DH14*DI14+DJ14*DK14+DL14*DM14+DN14*DO14+#REF!*DP14</f>
        <v>#REF!</v>
      </c>
      <c r="DX14" s="3" t="e">
        <f t="shared" si="47"/>
        <v>#REF!</v>
      </c>
      <c r="DY14" s="3" t="e">
        <f t="shared" si="48"/>
        <v>#REF!</v>
      </c>
      <c r="DZ14" s="1"/>
    </row>
    <row r="15" spans="1:130" ht="30.75" customHeight="1" x14ac:dyDescent="0.25">
      <c r="A15" s="14">
        <v>13</v>
      </c>
      <c r="B15" s="1" t="s">
        <v>40</v>
      </c>
      <c r="C15" s="13" t="s">
        <v>39</v>
      </c>
      <c r="D15" s="13" t="s">
        <v>38</v>
      </c>
      <c r="F15" s="1" t="s">
        <v>1</v>
      </c>
      <c r="G15" s="12" t="s">
        <v>5</v>
      </c>
      <c r="H15" s="2">
        <f t="shared" si="0"/>
        <v>1392.32</v>
      </c>
      <c r="I15" s="2">
        <v>1392.32</v>
      </c>
      <c r="J15" s="2">
        <f t="shared" si="1"/>
        <v>1392.32</v>
      </c>
      <c r="K15" s="2">
        <v>1230.26</v>
      </c>
      <c r="L15" s="2">
        <v>1230.26</v>
      </c>
      <c r="M15" s="2">
        <v>1230.26</v>
      </c>
      <c r="N15" s="2">
        <v>847.32</v>
      </c>
      <c r="O15" s="3">
        <v>2851.36</v>
      </c>
      <c r="Q15" s="2">
        <v>498.77</v>
      </c>
      <c r="R15" s="3" t="e">
        <f>ROUND(#REF!*0.7,0)</f>
        <v>#REF!</v>
      </c>
      <c r="S15" s="3">
        <f t="shared" si="2"/>
        <v>3449.74</v>
      </c>
      <c r="T15" s="3">
        <v>2711.21</v>
      </c>
      <c r="U15" s="3">
        <f t="shared" si="3"/>
        <v>3449.74</v>
      </c>
      <c r="V15" s="3" t="e">
        <f>ROUND(#REF!*0.2,0)</f>
        <v>#REF!</v>
      </c>
      <c r="W15" s="3">
        <f t="shared" si="4"/>
        <v>2234.39</v>
      </c>
      <c r="X15" s="3">
        <v>1495.86</v>
      </c>
      <c r="Y15" s="3">
        <f t="shared" si="5"/>
        <v>2234.39</v>
      </c>
      <c r="Z15" s="3" t="e">
        <f>ROUND(#REF!*0.0005,0)</f>
        <v>#REF!</v>
      </c>
      <c r="AA15" s="3">
        <f t="shared" si="6"/>
        <v>4423.75</v>
      </c>
      <c r="AB15" s="3">
        <v>3287.53</v>
      </c>
      <c r="AC15" s="3">
        <f t="shared" si="7"/>
        <v>4423.75</v>
      </c>
      <c r="AD15" s="3" t="e">
        <f>ROUND(#REF!*0.008,0)</f>
        <v>#REF!</v>
      </c>
      <c r="AE15" s="3">
        <f t="shared" si="8"/>
        <v>4815.59</v>
      </c>
      <c r="AF15" s="3">
        <f t="shared" si="9"/>
        <v>3287.53</v>
      </c>
      <c r="AG15" s="3">
        <f t="shared" si="10"/>
        <v>4815.59</v>
      </c>
      <c r="AH15" s="3" t="e">
        <f>ROUND(#REF!*0.05,0)</f>
        <v>#REF!</v>
      </c>
      <c r="AI15" s="3">
        <f t="shared" si="11"/>
        <v>3505</v>
      </c>
      <c r="AJ15" s="3">
        <f t="shared" si="12"/>
        <v>2711.21</v>
      </c>
      <c r="AK15" s="3">
        <f t="shared" si="13"/>
        <v>3505</v>
      </c>
      <c r="AL15" s="3" t="e">
        <f>ROUND(#REF!*0.001,0)</f>
        <v>#REF!</v>
      </c>
      <c r="AM15" s="3" t="e">
        <f t="shared" si="14"/>
        <v>#REF!</v>
      </c>
      <c r="AN15" s="3">
        <f t="shared" si="15"/>
        <v>34310.36</v>
      </c>
      <c r="AO15" s="3">
        <v>2175.13</v>
      </c>
      <c r="AP15" s="3" t="e">
        <f>ROUND(#REF!*0.001,0)</f>
        <v>#REF!</v>
      </c>
      <c r="AQ15" s="3" t="e">
        <f t="shared" si="16"/>
        <v>#REF!</v>
      </c>
      <c r="AR15" s="3">
        <f t="shared" si="17"/>
        <v>10632.67</v>
      </c>
      <c r="AS15" s="3">
        <f t="shared" si="18"/>
        <v>2175.13</v>
      </c>
      <c r="AT15" s="15" t="e">
        <f>ROUND(#REF!*0.005,0)</f>
        <v>#REF!</v>
      </c>
      <c r="AU15" s="3">
        <f t="shared" si="19"/>
        <v>3449.74</v>
      </c>
      <c r="AV15" s="3">
        <f t="shared" si="20"/>
        <v>2711.21</v>
      </c>
      <c r="AW15" s="3">
        <f t="shared" si="21"/>
        <v>3449.74</v>
      </c>
      <c r="AX15" s="15" t="e">
        <f>ROUND(#REF!*0.005,0)</f>
        <v>#REF!</v>
      </c>
      <c r="AY15" s="3">
        <f t="shared" si="22"/>
        <v>3449.74</v>
      </c>
      <c r="AZ15" s="3">
        <f t="shared" si="23"/>
        <v>2711.21</v>
      </c>
      <c r="BA15" s="3">
        <f t="shared" si="24"/>
        <v>3449.74</v>
      </c>
      <c r="BB15" s="3" t="e">
        <f>ROUND(#REF!*0.8,0)</f>
        <v>#REF!</v>
      </c>
      <c r="BC15" s="3">
        <f t="shared" si="25"/>
        <v>5462.65</v>
      </c>
      <c r="BD15" s="3">
        <v>2735.08</v>
      </c>
      <c r="BE15" s="3">
        <f t="shared" si="26"/>
        <v>5462.65</v>
      </c>
      <c r="BF15" s="3" t="e">
        <f>ROUND(#REF!*0.1,0)</f>
        <v>#REF!</v>
      </c>
      <c r="BG15" s="3">
        <f t="shared" si="27"/>
        <v>4282.16</v>
      </c>
      <c r="BH15" s="3">
        <v>1554.59</v>
      </c>
      <c r="BI15" s="3">
        <f t="shared" si="28"/>
        <v>4282.16</v>
      </c>
      <c r="BJ15" s="3" t="e">
        <f>ROUND(#REF!*0.03,0)</f>
        <v>#REF!</v>
      </c>
      <c r="BK15" s="3">
        <f t="shared" si="29"/>
        <v>5602</v>
      </c>
      <c r="BL15" s="3">
        <f t="shared" si="30"/>
        <v>2735.08</v>
      </c>
      <c r="BM15" s="3">
        <f t="shared" si="31"/>
        <v>5602</v>
      </c>
      <c r="BN15" s="3" t="e">
        <f>ROUND(#REF!*0.021,0)</f>
        <v>#REF!</v>
      </c>
      <c r="BO15" s="3">
        <f t="shared" si="32"/>
        <v>13093.75</v>
      </c>
      <c r="BP15" s="3">
        <v>2735.08</v>
      </c>
      <c r="BQ15" s="3">
        <f t="shared" si="33"/>
        <v>13093.75</v>
      </c>
      <c r="BR15" s="3" t="e">
        <f>ROUND(#REF!*0.02,0)</f>
        <v>#REF!</v>
      </c>
      <c r="BS15" s="3">
        <f t="shared" si="34"/>
        <v>13243.289999999999</v>
      </c>
      <c r="BT15" s="3">
        <f t="shared" si="35"/>
        <v>2735.08</v>
      </c>
      <c r="BU15" s="3">
        <f t="shared" si="36"/>
        <v>13243.289999999999</v>
      </c>
      <c r="BV15" s="3" t="e">
        <f>ROUND(#REF!*0.01,0)</f>
        <v>#REF!</v>
      </c>
      <c r="BW15" s="3">
        <f t="shared" si="37"/>
        <v>4285.09</v>
      </c>
      <c r="BX15" s="3">
        <v>4079.03</v>
      </c>
      <c r="BY15" s="3">
        <f t="shared" si="38"/>
        <v>4285.09</v>
      </c>
      <c r="BZ15" s="3" t="e">
        <f>ROUND(#REF!*0.005,0)</f>
        <v>#REF!</v>
      </c>
      <c r="CA15" s="3">
        <f t="shared" si="39"/>
        <v>4285.09</v>
      </c>
      <c r="CB15" s="3">
        <f t="shared" si="40"/>
        <v>4079.03</v>
      </c>
      <c r="CC15" s="3">
        <f t="shared" si="41"/>
        <v>4285.09</v>
      </c>
      <c r="CD15" s="3" t="e">
        <f>ROUND(#REF!*0.005,0)</f>
        <v>#REF!</v>
      </c>
      <c r="CE15" s="15" t="e">
        <f t="shared" si="42"/>
        <v>#REF!</v>
      </c>
      <c r="CF15" s="3">
        <f>65000</f>
        <v>65000</v>
      </c>
      <c r="CG15" s="3">
        <v>4239.59</v>
      </c>
      <c r="CH15" s="3" t="e">
        <f>ROUND(#REF!*0.01,0)</f>
        <v>#REF!</v>
      </c>
      <c r="CI15" s="3">
        <f t="shared" si="43"/>
        <v>14500.599999999999</v>
      </c>
      <c r="CJ15" s="3">
        <v>4374.04</v>
      </c>
      <c r="CK15" s="3">
        <f t="shared" si="44"/>
        <v>14500.599999999999</v>
      </c>
      <c r="CL15" s="3" t="e">
        <f>ROUND(#REF!*0.008,0)</f>
        <v>#REF!</v>
      </c>
      <c r="CM15" s="3">
        <f t="shared" si="45"/>
        <v>14109.67</v>
      </c>
      <c r="CN15" s="3">
        <v>3311.4</v>
      </c>
      <c r="CO15" s="3">
        <f t="shared" si="46"/>
        <v>14109.67</v>
      </c>
      <c r="CP15" s="2" t="e">
        <f>ROUND(#REF!*0.0005,0)</f>
        <v>#REF!</v>
      </c>
      <c r="CQ15" s="2">
        <v>9043.74</v>
      </c>
      <c r="CR15" s="2" t="e">
        <f>ROUND(#REF!*0.0003,0)</f>
        <v>#REF!</v>
      </c>
      <c r="CS15" s="2">
        <v>62005.599999999999</v>
      </c>
      <c r="CT15" s="2" t="e">
        <f>ROUND(#REF!*0.0004,0)</f>
        <v>#REF!</v>
      </c>
      <c r="CU15" s="2">
        <v>8555.06</v>
      </c>
      <c r="CV15" s="2" t="e">
        <f>ROUND(#REF!*0.0002,0)</f>
        <v>#REF!</v>
      </c>
      <c r="CW15" s="2">
        <v>54822.31</v>
      </c>
      <c r="CX15" s="2" t="e">
        <f>ROUND((#REF!+#REF!)*0.005,0)</f>
        <v>#REF!</v>
      </c>
      <c r="CY15" s="2">
        <v>2082.58</v>
      </c>
      <c r="CZ15" s="2" t="e">
        <f>ROUND(#REF!*0.00005,0)</f>
        <v>#REF!</v>
      </c>
      <c r="DA15" s="2">
        <v>17972.09</v>
      </c>
      <c r="DC15" s="2">
        <v>26581.19</v>
      </c>
      <c r="DD15" s="2" t="e">
        <f>ROUND(#REF!*0.0002,0)</f>
        <v>#REF!</v>
      </c>
      <c r="DE15" s="2">
        <v>8944.92</v>
      </c>
      <c r="DF15" s="2" t="e">
        <f>#REF!+#REF!</f>
        <v>#REF!</v>
      </c>
      <c r="DG15" s="2">
        <v>644.47</v>
      </c>
      <c r="DI15" s="2">
        <v>69527.88</v>
      </c>
      <c r="DK15" s="2">
        <v>7967.33</v>
      </c>
      <c r="DL15" s="2" t="e">
        <f>ROUND(#REF!*0.00015,0)</f>
        <v>#REF!</v>
      </c>
      <c r="DM15" s="2">
        <v>2470.12</v>
      </c>
      <c r="DN15" s="2" t="e">
        <f>ROUND(#REF!*0.00013,0)</f>
        <v>#REF!</v>
      </c>
      <c r="DO15" s="2">
        <v>2410.12</v>
      </c>
      <c r="DP15" s="3">
        <v>120.06</v>
      </c>
      <c r="DQ15" s="3">
        <v>64.180000000000007</v>
      </c>
      <c r="DR15" s="3" t="e">
        <f>DP15*#REF!</f>
        <v>#REF!</v>
      </c>
      <c r="DS15" s="3" t="e">
        <f>DQ15*#REF!</f>
        <v>#REF!</v>
      </c>
      <c r="DT15" s="3" t="e">
        <f>#REF!*J15+#REF!*M15+#REF!*N15+#REF!*O15+P15*Q15+R15*U15+V15*Y15+Z15*AC15+AD15*AG15+AH15*AK15+AL15*AN15+AM15*AO15+AP15*AR15+AQ15*AS15+AT15*AW15+AX15*BA15+BB15*BE15+BF15*BI15+BJ15*BM15+BN15*BQ15+BR15*BU15+BV15*BY15+BZ15*CC15+CD15*CF15+CE15*CG15+CH15*CK15+CL15*CO15+CP15*CQ15+CR15*CS15+CT15*CU15+CV15*CW15+CX15*CY15+CZ15*DA15+DB15*DC15+DD15*DE15+DF15*DG15+DH15*DI15+DJ15*DK15+DL15*DM15+DN15*DO15+#REF!*DP15</f>
        <v>#REF!</v>
      </c>
      <c r="DU15" s="3" t="e">
        <f>#REF!-DT15</f>
        <v>#REF!</v>
      </c>
      <c r="DV15" s="3" t="e">
        <f>#REF!*I15+#REF!*L15+#REF!*N15+#REF!*O15+P15*Q15+R15*T15+V15*X15+Z15*AB15+AD15*AF15+AH15*AJ15+AM15*AO15+AQ15*AS15+AT15*AV15+AX15*AZ15+BB15*BD15+BF15*BH15+BJ15*BL15+BN15*BP15+BR15*BT15+BV15*BX15+BZ15*CB15+CE15*CG15+CH15*CJ15+CL15*CN15+CP15*CQ15+CR15*CS15+CT15*CU15+CV15*CW15+CX15*CY15+CZ15*DA15+DB15*DC15+DD15*DE15+DF15*DG15+DH15*DI15+DJ15*DK15+DL15*DM15+DN15*DO15+#REF!*DQ15</f>
        <v>#REF!</v>
      </c>
      <c r="DW15" s="3" t="e">
        <f>#REF!*I15+#REF!*L15+#REF!*N15+#REF!*O15+P15*Q15+R15*T15+V15*X15+Z15*AB15+AD15*AF15+AH15*AJ15+AM15*AO15+AQ15*AS15+AT15*AV15+AX15*AZ15+BB15*BD15+BF15*BH15+BJ15*BL15+BN15*BP15+BR15*BT15+BV15*BX15+BZ15*CB15+CE15*CG15+CH15*CJ15+CL15*CN15+CP15*CQ15+CR15*CS15+CT15*CU15+CV15*CW15+CX15*CY15+CZ15*DA15+DB15*DC15+DD15*DE15+DF15*DG15+DH15*DI15+DJ15*DK15+DL15*DM15+DN15*DO15+#REF!*DP15</f>
        <v>#REF!</v>
      </c>
      <c r="DX15" s="3" t="e">
        <f t="shared" si="47"/>
        <v>#REF!</v>
      </c>
      <c r="DY15" s="3" t="e">
        <f t="shared" si="48"/>
        <v>#REF!</v>
      </c>
      <c r="DZ15" s="1"/>
    </row>
    <row r="16" spans="1:130" ht="30.75" customHeight="1" x14ac:dyDescent="0.25">
      <c r="A16" s="14">
        <v>14</v>
      </c>
      <c r="B16" s="1" t="s">
        <v>37</v>
      </c>
      <c r="C16" s="13" t="s">
        <v>3</v>
      </c>
      <c r="D16" s="13" t="s">
        <v>3</v>
      </c>
      <c r="F16" s="1" t="s">
        <v>1</v>
      </c>
      <c r="G16" s="12" t="s">
        <v>4</v>
      </c>
      <c r="H16" s="2">
        <f t="shared" si="0"/>
        <v>1183.25</v>
      </c>
      <c r="I16" s="2">
        <v>1183.25</v>
      </c>
      <c r="J16" s="2">
        <f t="shared" si="1"/>
        <v>1183.25</v>
      </c>
      <c r="K16" s="2">
        <v>1230.26</v>
      </c>
      <c r="L16" s="2">
        <v>1230.26</v>
      </c>
      <c r="M16" s="2">
        <v>1230.26</v>
      </c>
      <c r="N16" s="2">
        <v>847.32</v>
      </c>
      <c r="O16" s="3">
        <v>2851.36</v>
      </c>
      <c r="Q16" s="2">
        <v>498.77</v>
      </c>
      <c r="R16" s="3" t="e">
        <f>ROUND(#REF!*0.7,0)</f>
        <v>#REF!</v>
      </c>
      <c r="S16" s="3">
        <f t="shared" si="2"/>
        <v>3449.74</v>
      </c>
      <c r="T16" s="3">
        <v>2711.21</v>
      </c>
      <c r="U16" s="3">
        <f t="shared" si="3"/>
        <v>3449.74</v>
      </c>
      <c r="V16" s="3" t="e">
        <f>ROUND(#REF!*0.2,0)</f>
        <v>#REF!</v>
      </c>
      <c r="W16" s="3">
        <f t="shared" si="4"/>
        <v>2234.39</v>
      </c>
      <c r="X16" s="3">
        <v>1495.86</v>
      </c>
      <c r="Y16" s="3">
        <f t="shared" si="5"/>
        <v>2234.39</v>
      </c>
      <c r="Z16" s="3" t="e">
        <f>ROUND(#REF!*0.0005,0)</f>
        <v>#REF!</v>
      </c>
      <c r="AA16" s="3">
        <f t="shared" si="6"/>
        <v>4423.75</v>
      </c>
      <c r="AB16" s="3">
        <v>3287.53</v>
      </c>
      <c r="AC16" s="3">
        <f t="shared" si="7"/>
        <v>4423.75</v>
      </c>
      <c r="AD16" s="3" t="e">
        <f>ROUND(#REF!*0.008,0)</f>
        <v>#REF!</v>
      </c>
      <c r="AE16" s="3">
        <f t="shared" si="8"/>
        <v>4815.59</v>
      </c>
      <c r="AF16" s="3">
        <f t="shared" si="9"/>
        <v>3287.53</v>
      </c>
      <c r="AG16" s="3">
        <f t="shared" si="10"/>
        <v>4815.59</v>
      </c>
      <c r="AH16" s="3" t="e">
        <f>ROUND(#REF!*0.05,0)</f>
        <v>#REF!</v>
      </c>
      <c r="AI16" s="3">
        <f t="shared" si="11"/>
        <v>3505</v>
      </c>
      <c r="AJ16" s="3">
        <f t="shared" si="12"/>
        <v>2711.21</v>
      </c>
      <c r="AK16" s="3">
        <f t="shared" si="13"/>
        <v>3505</v>
      </c>
      <c r="AL16" s="3" t="e">
        <f>ROUND(#REF!*0.001,0)</f>
        <v>#REF!</v>
      </c>
      <c r="AM16" s="3" t="e">
        <f t="shared" si="14"/>
        <v>#REF!</v>
      </c>
      <c r="AN16" s="3">
        <f t="shared" si="15"/>
        <v>34310.36</v>
      </c>
      <c r="AO16" s="3">
        <v>2175.13</v>
      </c>
      <c r="AP16" s="3" t="e">
        <f>ROUND(#REF!*0.001,0)</f>
        <v>#REF!</v>
      </c>
      <c r="AQ16" s="3" t="e">
        <f t="shared" si="16"/>
        <v>#REF!</v>
      </c>
      <c r="AR16" s="3">
        <f t="shared" si="17"/>
        <v>10632.67</v>
      </c>
      <c r="AS16" s="3">
        <f t="shared" si="18"/>
        <v>2175.13</v>
      </c>
      <c r="AT16" s="15" t="e">
        <f>ROUND(#REF!*0.005,0)</f>
        <v>#REF!</v>
      </c>
      <c r="AU16" s="3">
        <f t="shared" si="19"/>
        <v>3449.74</v>
      </c>
      <c r="AV16" s="3">
        <f t="shared" si="20"/>
        <v>2711.21</v>
      </c>
      <c r="AW16" s="3">
        <f t="shared" si="21"/>
        <v>3449.74</v>
      </c>
      <c r="AX16" s="15" t="e">
        <f>ROUND(#REF!*0.005,0)</f>
        <v>#REF!</v>
      </c>
      <c r="AY16" s="3">
        <f t="shared" si="22"/>
        <v>3449.74</v>
      </c>
      <c r="AZ16" s="3">
        <f t="shared" si="23"/>
        <v>2711.21</v>
      </c>
      <c r="BA16" s="3">
        <f t="shared" si="24"/>
        <v>3449.74</v>
      </c>
      <c r="BB16" s="3" t="e">
        <f>ROUND(#REF!*0.8,0)</f>
        <v>#REF!</v>
      </c>
      <c r="BC16" s="3">
        <f t="shared" si="25"/>
        <v>5462.65</v>
      </c>
      <c r="BD16" s="3">
        <v>2735.08</v>
      </c>
      <c r="BE16" s="3">
        <f t="shared" si="26"/>
        <v>5462.65</v>
      </c>
      <c r="BF16" s="3" t="e">
        <f>ROUND(#REF!*0.1,0)</f>
        <v>#REF!</v>
      </c>
      <c r="BG16" s="3">
        <f t="shared" si="27"/>
        <v>4282.16</v>
      </c>
      <c r="BH16" s="3">
        <v>1554.59</v>
      </c>
      <c r="BI16" s="3">
        <f t="shared" si="28"/>
        <v>4282.16</v>
      </c>
      <c r="BJ16" s="3" t="e">
        <f>ROUND(#REF!*0.03,0)</f>
        <v>#REF!</v>
      </c>
      <c r="BK16" s="3">
        <f t="shared" si="29"/>
        <v>5602</v>
      </c>
      <c r="BL16" s="3">
        <f t="shared" si="30"/>
        <v>2735.08</v>
      </c>
      <c r="BM16" s="3">
        <f t="shared" si="31"/>
        <v>5602</v>
      </c>
      <c r="BN16" s="3" t="e">
        <f>ROUND(#REF!*0.021,0)</f>
        <v>#REF!</v>
      </c>
      <c r="BO16" s="3">
        <f t="shared" si="32"/>
        <v>13093.75</v>
      </c>
      <c r="BP16" s="3">
        <v>2735.08</v>
      </c>
      <c r="BQ16" s="3">
        <f t="shared" si="33"/>
        <v>13093.75</v>
      </c>
      <c r="BR16" s="3" t="e">
        <f>ROUND(#REF!*0.02,0)</f>
        <v>#REF!</v>
      </c>
      <c r="BS16" s="3">
        <f t="shared" si="34"/>
        <v>13243.289999999999</v>
      </c>
      <c r="BT16" s="3">
        <f t="shared" si="35"/>
        <v>2735.08</v>
      </c>
      <c r="BU16" s="3">
        <f t="shared" si="36"/>
        <v>13243.289999999999</v>
      </c>
      <c r="BV16" s="3" t="e">
        <f>ROUND(#REF!*0.01,0)</f>
        <v>#REF!</v>
      </c>
      <c r="BW16" s="3">
        <f t="shared" si="37"/>
        <v>4285.09</v>
      </c>
      <c r="BX16" s="3">
        <v>4079.03</v>
      </c>
      <c r="BY16" s="3">
        <f t="shared" si="38"/>
        <v>4285.09</v>
      </c>
      <c r="BZ16" s="3" t="e">
        <f>ROUND(#REF!*0.005,0)</f>
        <v>#REF!</v>
      </c>
      <c r="CA16" s="3">
        <f t="shared" si="39"/>
        <v>4285.09</v>
      </c>
      <c r="CB16" s="3">
        <f t="shared" si="40"/>
        <v>4079.03</v>
      </c>
      <c r="CC16" s="3">
        <f t="shared" si="41"/>
        <v>4285.09</v>
      </c>
      <c r="CD16" s="3" t="e">
        <f>ROUND(#REF!*0.005,0)</f>
        <v>#REF!</v>
      </c>
      <c r="CE16" s="15" t="e">
        <f t="shared" si="42"/>
        <v>#REF!</v>
      </c>
      <c r="CF16" s="3">
        <f>65000</f>
        <v>65000</v>
      </c>
      <c r="CG16" s="3">
        <v>4239.59</v>
      </c>
      <c r="CH16" s="3" t="e">
        <f>ROUND(#REF!*0.01,0)</f>
        <v>#REF!</v>
      </c>
      <c r="CI16" s="3">
        <f t="shared" si="43"/>
        <v>14500.599999999999</v>
      </c>
      <c r="CJ16" s="3">
        <v>4374.04</v>
      </c>
      <c r="CK16" s="3">
        <f t="shared" si="44"/>
        <v>14500.599999999999</v>
      </c>
      <c r="CL16" s="3" t="e">
        <f>ROUND(#REF!*0.008,0)</f>
        <v>#REF!</v>
      </c>
      <c r="CM16" s="3">
        <f t="shared" si="45"/>
        <v>14109.67</v>
      </c>
      <c r="CN16" s="3">
        <v>3311.4</v>
      </c>
      <c r="CO16" s="3">
        <f t="shared" si="46"/>
        <v>14109.67</v>
      </c>
      <c r="CP16" s="2" t="e">
        <f>ROUND(#REF!*0.0005,0)</f>
        <v>#REF!</v>
      </c>
      <c r="CQ16" s="2">
        <v>9043.74</v>
      </c>
      <c r="CR16" s="2" t="e">
        <f>ROUND(#REF!*0.0003,0)</f>
        <v>#REF!</v>
      </c>
      <c r="CS16" s="2">
        <v>62005.599999999999</v>
      </c>
      <c r="CT16" s="2" t="e">
        <f>ROUND(#REF!*0.0004,0)</f>
        <v>#REF!</v>
      </c>
      <c r="CU16" s="2">
        <v>8555.06</v>
      </c>
      <c r="CV16" s="2" t="e">
        <f>ROUND(#REF!*0.0002,0)</f>
        <v>#REF!</v>
      </c>
      <c r="CW16" s="2">
        <v>54822.31</v>
      </c>
      <c r="CX16" s="2" t="e">
        <f>ROUND((#REF!+#REF!)*0.005,0)</f>
        <v>#REF!</v>
      </c>
      <c r="CY16" s="2">
        <v>2082.58</v>
      </c>
      <c r="CZ16" s="2" t="e">
        <f>ROUND(#REF!*0.00005,0)</f>
        <v>#REF!</v>
      </c>
      <c r="DA16" s="2">
        <v>17972.09</v>
      </c>
      <c r="DC16" s="2">
        <v>26581.19</v>
      </c>
      <c r="DD16" s="2" t="e">
        <f>ROUND(#REF!*0.0002,0)</f>
        <v>#REF!</v>
      </c>
      <c r="DE16" s="2">
        <v>8944.92</v>
      </c>
      <c r="DF16" s="2" t="e">
        <f>#REF!+#REF!</f>
        <v>#REF!</v>
      </c>
      <c r="DG16" s="2">
        <v>644.47</v>
      </c>
      <c r="DI16" s="2">
        <v>69527.88</v>
      </c>
      <c r="DK16" s="2">
        <v>7967.33</v>
      </c>
      <c r="DL16" s="2" t="e">
        <f>ROUND(#REF!*0.00015,0)</f>
        <v>#REF!</v>
      </c>
      <c r="DM16" s="2">
        <v>2470.12</v>
      </c>
      <c r="DN16" s="2" t="e">
        <f>ROUND(#REF!*0.00013,0)</f>
        <v>#REF!</v>
      </c>
      <c r="DO16" s="2">
        <v>2410.12</v>
      </c>
      <c r="DP16" s="3">
        <v>141.97</v>
      </c>
      <c r="DQ16" s="3">
        <v>77.69</v>
      </c>
      <c r="DR16" s="3" t="e">
        <f>DP16*#REF!</f>
        <v>#REF!</v>
      </c>
      <c r="DS16" s="3" t="e">
        <f>DQ16*#REF!</f>
        <v>#REF!</v>
      </c>
      <c r="DT16" s="3" t="e">
        <f>#REF!*J16+#REF!*M16+#REF!*N16+#REF!*O16+P16*Q16+R16*U16+V16*Y16+Z16*AC16+AD16*AG16+AH16*AK16+AL16*AN16+AM16*AO16+AP16*AR16+AQ16*AS16+AT16*AW16+AX16*BA16+BB16*BE16+BF16*BI16+BJ16*BM16+BN16*BQ16+BR16*BU16+BV16*BY16+BZ16*CC16+CD16*CF16+CE16*CG16+CH16*CK16+CL16*CO16+CP16*CQ16+CR16*CS16+CT16*CU16+CV16*CW16+CX16*CY16+CZ16*DA16+DB16*DC16+DD16*DE16+DF16*DG16+DH16*DI16+DJ16*DK16+DL16*DM16+DN16*DO16+#REF!*DP16</f>
        <v>#REF!</v>
      </c>
      <c r="DU16" s="3" t="e">
        <f>#REF!-DT16</f>
        <v>#REF!</v>
      </c>
      <c r="DV16" s="3" t="e">
        <f>#REF!*I16+#REF!*L16+#REF!*N16+#REF!*O16+P16*Q16+R16*T16+V16*X16+Z16*AB16+AD16*AF16+AH16*AJ16+AM16*AO16+AQ16*AS16+AT16*AV16+AX16*AZ16+BB16*BD16+BF16*BH16+BJ16*BL16+BN16*BP16+BR16*BT16+BV16*BX16+BZ16*CB16+CE16*CG16+CH16*CJ16+CL16*CN16+CP16*CQ16+CR16*CS16+CT16*CU16+CV16*CW16+CX16*CY16+CZ16*DA16+DB16*DC16+DD16*DE16+DF16*DG16+DH16*DI16+DJ16*DK16+DL16*DM16+DN16*DO16+#REF!*DQ16</f>
        <v>#REF!</v>
      </c>
      <c r="DW16" s="3" t="e">
        <f>#REF!*I16+#REF!*L16+#REF!*N16+#REF!*O16+P16*Q16+R16*T16+V16*X16+Z16*AB16+AD16*AF16+AH16*AJ16+AM16*AO16+AQ16*AS16+AT16*AV16+AX16*AZ16+BB16*BD16+BF16*BH16+BJ16*BL16+BN16*BP16+BR16*BT16+BV16*BX16+BZ16*CB16+CE16*CG16+CH16*CJ16+CL16*CN16+CP16*CQ16+CR16*CS16+CT16*CU16+CV16*CW16+CX16*CY16+CZ16*DA16+DB16*DC16+DD16*DE16+DF16*DG16+DH16*DI16+DJ16*DK16+DL16*DM16+DN16*DO16+#REF!*DP16</f>
        <v>#REF!</v>
      </c>
      <c r="DX16" s="3" t="e">
        <f t="shared" si="47"/>
        <v>#REF!</v>
      </c>
      <c r="DY16" s="3" t="e">
        <f t="shared" si="48"/>
        <v>#REF!</v>
      </c>
      <c r="DZ16" s="1"/>
    </row>
    <row r="17" spans="1:130" ht="30.75" customHeight="1" x14ac:dyDescent="0.25">
      <c r="A17" s="14">
        <v>15</v>
      </c>
      <c r="B17" s="1" t="s">
        <v>36</v>
      </c>
      <c r="C17" s="13" t="s">
        <v>3</v>
      </c>
      <c r="D17" s="13" t="s">
        <v>3</v>
      </c>
      <c r="F17" s="1" t="s">
        <v>1</v>
      </c>
      <c r="G17" s="12" t="s">
        <v>4</v>
      </c>
      <c r="H17" s="2">
        <f t="shared" si="0"/>
        <v>1183.25</v>
      </c>
      <c r="I17" s="2">
        <v>1183.25</v>
      </c>
      <c r="J17" s="2">
        <f t="shared" si="1"/>
        <v>1183.25</v>
      </c>
      <c r="K17" s="2">
        <v>1230.26</v>
      </c>
      <c r="L17" s="2">
        <v>1230.26</v>
      </c>
      <c r="M17" s="2">
        <v>1230.26</v>
      </c>
      <c r="N17" s="2">
        <v>847.32</v>
      </c>
      <c r="O17" s="3">
        <v>2851.36</v>
      </c>
      <c r="Q17" s="2">
        <v>498.77</v>
      </c>
      <c r="R17" s="3" t="e">
        <f>ROUND(#REF!*0.7,0)</f>
        <v>#REF!</v>
      </c>
      <c r="S17" s="3">
        <f t="shared" si="2"/>
        <v>3449.74</v>
      </c>
      <c r="T17" s="3">
        <v>2711.21</v>
      </c>
      <c r="U17" s="3">
        <f t="shared" si="3"/>
        <v>3449.74</v>
      </c>
      <c r="V17" s="3" t="e">
        <f>ROUND(#REF!*0.2,0)</f>
        <v>#REF!</v>
      </c>
      <c r="W17" s="3">
        <f t="shared" si="4"/>
        <v>2234.39</v>
      </c>
      <c r="X17" s="3">
        <v>1495.86</v>
      </c>
      <c r="Y17" s="3">
        <f t="shared" si="5"/>
        <v>2234.39</v>
      </c>
      <c r="Z17" s="3" t="e">
        <f>ROUND(#REF!*0.0005,0)</f>
        <v>#REF!</v>
      </c>
      <c r="AA17" s="3">
        <f t="shared" si="6"/>
        <v>4423.75</v>
      </c>
      <c r="AB17" s="3">
        <v>3287.53</v>
      </c>
      <c r="AC17" s="3">
        <f t="shared" si="7"/>
        <v>4423.75</v>
      </c>
      <c r="AD17" s="3" t="e">
        <f>ROUND(#REF!*0.008,0)</f>
        <v>#REF!</v>
      </c>
      <c r="AE17" s="3">
        <f t="shared" si="8"/>
        <v>4815.59</v>
      </c>
      <c r="AF17" s="3">
        <f t="shared" si="9"/>
        <v>3287.53</v>
      </c>
      <c r="AG17" s="3">
        <f t="shared" si="10"/>
        <v>4815.59</v>
      </c>
      <c r="AH17" s="3" t="e">
        <f>ROUND(#REF!*0.05,0)</f>
        <v>#REF!</v>
      </c>
      <c r="AI17" s="3">
        <f t="shared" si="11"/>
        <v>3505</v>
      </c>
      <c r="AJ17" s="3">
        <f t="shared" si="12"/>
        <v>2711.21</v>
      </c>
      <c r="AK17" s="3">
        <f t="shared" si="13"/>
        <v>3505</v>
      </c>
      <c r="AL17" s="3" t="e">
        <f>ROUND(#REF!*0.001,0)</f>
        <v>#REF!</v>
      </c>
      <c r="AM17" s="3" t="e">
        <f t="shared" si="14"/>
        <v>#REF!</v>
      </c>
      <c r="AN17" s="3">
        <f t="shared" si="15"/>
        <v>34310.36</v>
      </c>
      <c r="AO17" s="3">
        <v>2175.13</v>
      </c>
      <c r="AP17" s="3" t="e">
        <f>ROUND(#REF!*0.001,0)</f>
        <v>#REF!</v>
      </c>
      <c r="AQ17" s="3" t="e">
        <f t="shared" si="16"/>
        <v>#REF!</v>
      </c>
      <c r="AR17" s="3">
        <f t="shared" si="17"/>
        <v>10632.67</v>
      </c>
      <c r="AS17" s="3">
        <f t="shared" si="18"/>
        <v>2175.13</v>
      </c>
      <c r="AT17" s="15" t="e">
        <f>ROUND(#REF!*0.005,0)</f>
        <v>#REF!</v>
      </c>
      <c r="AU17" s="3">
        <f t="shared" si="19"/>
        <v>3449.74</v>
      </c>
      <c r="AV17" s="3">
        <f t="shared" si="20"/>
        <v>2711.21</v>
      </c>
      <c r="AW17" s="3">
        <f t="shared" si="21"/>
        <v>3449.74</v>
      </c>
      <c r="AX17" s="15" t="e">
        <f>ROUND(#REF!*0.005,0)</f>
        <v>#REF!</v>
      </c>
      <c r="AY17" s="3">
        <f t="shared" si="22"/>
        <v>3449.74</v>
      </c>
      <c r="AZ17" s="3">
        <f t="shared" si="23"/>
        <v>2711.21</v>
      </c>
      <c r="BA17" s="3">
        <f t="shared" si="24"/>
        <v>3449.74</v>
      </c>
      <c r="BB17" s="3" t="e">
        <f>ROUND(#REF!*0.8,0)</f>
        <v>#REF!</v>
      </c>
      <c r="BC17" s="3">
        <f t="shared" si="25"/>
        <v>5462.65</v>
      </c>
      <c r="BD17" s="3">
        <v>2735.08</v>
      </c>
      <c r="BE17" s="3">
        <f t="shared" si="26"/>
        <v>5462.65</v>
      </c>
      <c r="BF17" s="3" t="e">
        <f>ROUND(#REF!*0.1,0)</f>
        <v>#REF!</v>
      </c>
      <c r="BG17" s="3">
        <f t="shared" si="27"/>
        <v>4282.16</v>
      </c>
      <c r="BH17" s="3">
        <v>1554.59</v>
      </c>
      <c r="BI17" s="3">
        <f t="shared" si="28"/>
        <v>4282.16</v>
      </c>
      <c r="BJ17" s="3" t="e">
        <f>ROUND(#REF!*0.03,0)</f>
        <v>#REF!</v>
      </c>
      <c r="BK17" s="3">
        <f t="shared" si="29"/>
        <v>5602</v>
      </c>
      <c r="BL17" s="3">
        <f t="shared" si="30"/>
        <v>2735.08</v>
      </c>
      <c r="BM17" s="3">
        <f t="shared" si="31"/>
        <v>5602</v>
      </c>
      <c r="BN17" s="3" t="e">
        <f>ROUND(#REF!*0.021,0)</f>
        <v>#REF!</v>
      </c>
      <c r="BO17" s="3">
        <f t="shared" si="32"/>
        <v>13093.75</v>
      </c>
      <c r="BP17" s="3">
        <v>2735.08</v>
      </c>
      <c r="BQ17" s="3">
        <f t="shared" si="33"/>
        <v>13093.75</v>
      </c>
      <c r="BR17" s="3" t="e">
        <f>ROUND(#REF!*0.02,0)</f>
        <v>#REF!</v>
      </c>
      <c r="BS17" s="3">
        <f t="shared" si="34"/>
        <v>13243.289999999999</v>
      </c>
      <c r="BT17" s="3">
        <f t="shared" si="35"/>
        <v>2735.08</v>
      </c>
      <c r="BU17" s="3">
        <f t="shared" si="36"/>
        <v>13243.289999999999</v>
      </c>
      <c r="BV17" s="3" t="e">
        <f>ROUND(#REF!*0.01,0)</f>
        <v>#REF!</v>
      </c>
      <c r="BW17" s="3">
        <f t="shared" si="37"/>
        <v>4285.09</v>
      </c>
      <c r="BX17" s="3">
        <v>4079.03</v>
      </c>
      <c r="BY17" s="3">
        <f t="shared" si="38"/>
        <v>4285.09</v>
      </c>
      <c r="BZ17" s="3" t="e">
        <f>ROUND(#REF!*0.005,0)</f>
        <v>#REF!</v>
      </c>
      <c r="CA17" s="3">
        <f t="shared" si="39"/>
        <v>4285.09</v>
      </c>
      <c r="CB17" s="3">
        <f t="shared" si="40"/>
        <v>4079.03</v>
      </c>
      <c r="CC17" s="3">
        <f t="shared" si="41"/>
        <v>4285.09</v>
      </c>
      <c r="CD17" s="3" t="e">
        <f>ROUND(#REF!*0.005,0)</f>
        <v>#REF!</v>
      </c>
      <c r="CE17" s="15" t="e">
        <f t="shared" si="42"/>
        <v>#REF!</v>
      </c>
      <c r="CF17" s="3">
        <f>65000</f>
        <v>65000</v>
      </c>
      <c r="CG17" s="3">
        <v>4239.59</v>
      </c>
      <c r="CH17" s="3" t="e">
        <f>ROUND(#REF!*0.01,0)</f>
        <v>#REF!</v>
      </c>
      <c r="CI17" s="3">
        <f t="shared" si="43"/>
        <v>14500.599999999999</v>
      </c>
      <c r="CJ17" s="3">
        <v>4374.04</v>
      </c>
      <c r="CK17" s="3">
        <f t="shared" si="44"/>
        <v>14500.599999999999</v>
      </c>
      <c r="CL17" s="3" t="e">
        <f>ROUND(#REF!*0.008,0)</f>
        <v>#REF!</v>
      </c>
      <c r="CM17" s="3">
        <f t="shared" si="45"/>
        <v>14109.67</v>
      </c>
      <c r="CN17" s="3">
        <v>3311.4</v>
      </c>
      <c r="CO17" s="3">
        <f t="shared" si="46"/>
        <v>14109.67</v>
      </c>
      <c r="CP17" s="2" t="e">
        <f>ROUND(#REF!*0.0005,0)</f>
        <v>#REF!</v>
      </c>
      <c r="CQ17" s="2">
        <v>9043.74</v>
      </c>
      <c r="CR17" s="2" t="e">
        <f>ROUND(#REF!*0.0003,0)</f>
        <v>#REF!</v>
      </c>
      <c r="CS17" s="2">
        <v>62005.599999999999</v>
      </c>
      <c r="CT17" s="2" t="e">
        <f>ROUND(#REF!*0.0004,0)</f>
        <v>#REF!</v>
      </c>
      <c r="CU17" s="2">
        <v>8555.06</v>
      </c>
      <c r="CV17" s="2" t="e">
        <f>ROUND(#REF!*0.0002,0)</f>
        <v>#REF!</v>
      </c>
      <c r="CW17" s="2">
        <v>54822.31</v>
      </c>
      <c r="CX17" s="2" t="e">
        <f>ROUND((#REF!+#REF!)*0.005,0)</f>
        <v>#REF!</v>
      </c>
      <c r="CY17" s="2">
        <v>2082.58</v>
      </c>
      <c r="CZ17" s="2" t="e">
        <f>ROUND(#REF!*0.00005,0)</f>
        <v>#REF!</v>
      </c>
      <c r="DA17" s="2">
        <v>17972.09</v>
      </c>
      <c r="DC17" s="2">
        <v>26581.19</v>
      </c>
      <c r="DD17" s="2" t="e">
        <f>ROUND(#REF!*0.0002,0)</f>
        <v>#REF!</v>
      </c>
      <c r="DE17" s="2">
        <v>8944.92</v>
      </c>
      <c r="DF17" s="2" t="e">
        <f>#REF!+#REF!</f>
        <v>#REF!</v>
      </c>
      <c r="DG17" s="2">
        <v>644.47</v>
      </c>
      <c r="DI17" s="2">
        <v>69527.88</v>
      </c>
      <c r="DK17" s="2">
        <v>7967.33</v>
      </c>
      <c r="DL17" s="2" t="e">
        <f>ROUND(#REF!*0.00015,0)</f>
        <v>#REF!</v>
      </c>
      <c r="DM17" s="2">
        <v>2470.12</v>
      </c>
      <c r="DN17" s="2" t="e">
        <f>ROUND(#REF!*0.00013,0)</f>
        <v>#REF!</v>
      </c>
      <c r="DO17" s="2">
        <v>2410.12</v>
      </c>
      <c r="DP17" s="3">
        <v>141.97</v>
      </c>
      <c r="DQ17" s="3">
        <v>77.69</v>
      </c>
      <c r="DR17" s="3" t="e">
        <f>DP17*#REF!</f>
        <v>#REF!</v>
      </c>
      <c r="DS17" s="3" t="e">
        <f>DQ17*#REF!</f>
        <v>#REF!</v>
      </c>
      <c r="DT17" s="3" t="e">
        <f>#REF!*J17+#REF!*M17+#REF!*N17+#REF!*O17+P17*Q17+R17*U17+V17*Y17+Z17*AC17+AD17*AG17+AH17*AK17+AL17*AN17+AM17*AO17+AP17*AR17+AQ17*AS17+AT17*AW17+AX17*BA17+BB17*BE17+BF17*BI17+BJ17*BM17+BN17*BQ17+BR17*BU17+BV17*BY17+BZ17*CC17+CD17*CF17+CE17*CG17+CH17*CK17+CL17*CO17+CP17*CQ17+CR17*CS17+CT17*CU17+CV17*CW17+CX17*CY17+CZ17*DA17+DB17*DC17+DD17*DE17+DF17*DG17+DH17*DI17+DJ17*DK17+DL17*DM17+DN17*DO17+#REF!*DP17</f>
        <v>#REF!</v>
      </c>
      <c r="DU17" s="3" t="e">
        <f>#REF!-DT17</f>
        <v>#REF!</v>
      </c>
      <c r="DV17" s="3" t="e">
        <f>#REF!*I17+#REF!*L17+#REF!*N17+#REF!*O17+P17*Q17+R17*T17+V17*X17+Z17*AB17+AD17*AF17+AH17*AJ17+AM17*AO17+AQ17*AS17+AT17*AV17+AX17*AZ17+BB17*BD17+BF17*BH17+BJ17*BL17+BN17*BP17+BR17*BT17+BV17*BX17+BZ17*CB17+CE17*CG17+CH17*CJ17+CL17*CN17+CP17*CQ17+CR17*CS17+CT17*CU17+CV17*CW17+CX17*CY17+CZ17*DA17+DB17*DC17+DD17*DE17+DF17*DG17+DH17*DI17+DJ17*DK17+DL17*DM17+DN17*DO17+#REF!*DQ17</f>
        <v>#REF!</v>
      </c>
      <c r="DW17" s="3" t="e">
        <f>#REF!*I17+#REF!*L17+#REF!*N17+#REF!*O17+P17*Q17+R17*T17+V17*X17+Z17*AB17+AD17*AF17+AH17*AJ17+AM17*AO17+AQ17*AS17+AT17*AV17+AX17*AZ17+BB17*BD17+BF17*BH17+BJ17*BL17+BN17*BP17+BR17*BT17+BV17*BX17+BZ17*CB17+CE17*CG17+CH17*CJ17+CL17*CN17+CP17*CQ17+CR17*CS17+CT17*CU17+CV17*CW17+CX17*CY17+CZ17*DA17+DB17*DC17+DD17*DE17+DF17*DG17+DH17*DI17+DJ17*DK17+DL17*DM17+DN17*DO17+#REF!*DP17</f>
        <v>#REF!</v>
      </c>
      <c r="DX17" s="3" t="e">
        <f t="shared" si="47"/>
        <v>#REF!</v>
      </c>
      <c r="DY17" s="3" t="e">
        <f t="shared" si="48"/>
        <v>#REF!</v>
      </c>
      <c r="DZ17" s="1"/>
    </row>
    <row r="18" spans="1:130" ht="30.75" customHeight="1" x14ac:dyDescent="0.25">
      <c r="A18" s="14">
        <v>16</v>
      </c>
      <c r="B18" s="1" t="s">
        <v>35</v>
      </c>
      <c r="C18" s="13" t="s">
        <v>3</v>
      </c>
      <c r="D18" s="13" t="s">
        <v>3</v>
      </c>
      <c r="F18" s="1" t="s">
        <v>1</v>
      </c>
      <c r="G18" s="12" t="s">
        <v>5</v>
      </c>
      <c r="H18" s="2">
        <f t="shared" si="0"/>
        <v>1183.25</v>
      </c>
      <c r="I18" s="2">
        <v>1183.25</v>
      </c>
      <c r="J18" s="2">
        <f t="shared" si="1"/>
        <v>1183.25</v>
      </c>
      <c r="K18" s="2">
        <v>1230.26</v>
      </c>
      <c r="L18" s="2">
        <v>1230.26</v>
      </c>
      <c r="M18" s="2">
        <v>1230.26</v>
      </c>
      <c r="N18" s="2">
        <v>847.32</v>
      </c>
      <c r="O18" s="3">
        <v>2851.36</v>
      </c>
      <c r="Q18" s="2">
        <v>498.77</v>
      </c>
      <c r="R18" s="3" t="e">
        <f>ROUND(#REF!*0.7,0)</f>
        <v>#REF!</v>
      </c>
      <c r="S18" s="3">
        <f t="shared" si="2"/>
        <v>3449.74</v>
      </c>
      <c r="T18" s="3">
        <v>2711.21</v>
      </c>
      <c r="U18" s="3">
        <f t="shared" si="3"/>
        <v>3449.74</v>
      </c>
      <c r="V18" s="3" t="e">
        <f>ROUND(#REF!*0.2,0)</f>
        <v>#REF!</v>
      </c>
      <c r="W18" s="3">
        <f t="shared" si="4"/>
        <v>2234.39</v>
      </c>
      <c r="X18" s="3">
        <v>1495.86</v>
      </c>
      <c r="Y18" s="3">
        <f t="shared" si="5"/>
        <v>2234.39</v>
      </c>
      <c r="Z18" s="3" t="e">
        <f>ROUND(#REF!*0.0005,0)</f>
        <v>#REF!</v>
      </c>
      <c r="AA18" s="3">
        <f t="shared" si="6"/>
        <v>4423.75</v>
      </c>
      <c r="AB18" s="3">
        <v>3287.53</v>
      </c>
      <c r="AC18" s="3">
        <f t="shared" si="7"/>
        <v>4423.75</v>
      </c>
      <c r="AD18" s="3" t="e">
        <f>ROUND(#REF!*0.008,0)</f>
        <v>#REF!</v>
      </c>
      <c r="AE18" s="3">
        <f t="shared" si="8"/>
        <v>4815.59</v>
      </c>
      <c r="AF18" s="3">
        <f t="shared" si="9"/>
        <v>3287.53</v>
      </c>
      <c r="AG18" s="3">
        <f t="shared" si="10"/>
        <v>4815.59</v>
      </c>
      <c r="AH18" s="3" t="e">
        <f>ROUND(#REF!*0.05,0)</f>
        <v>#REF!</v>
      </c>
      <c r="AI18" s="3">
        <f t="shared" si="11"/>
        <v>3505</v>
      </c>
      <c r="AJ18" s="3">
        <f t="shared" si="12"/>
        <v>2711.21</v>
      </c>
      <c r="AK18" s="3">
        <f t="shared" si="13"/>
        <v>3505</v>
      </c>
      <c r="AL18" s="3" t="e">
        <f>ROUND(#REF!*0.001,0)</f>
        <v>#REF!</v>
      </c>
      <c r="AM18" s="3" t="e">
        <f t="shared" si="14"/>
        <v>#REF!</v>
      </c>
      <c r="AN18" s="3">
        <f t="shared" si="15"/>
        <v>34310.36</v>
      </c>
      <c r="AO18" s="3">
        <v>2175.13</v>
      </c>
      <c r="AP18" s="3" t="e">
        <f>ROUND(#REF!*0.001,0)</f>
        <v>#REF!</v>
      </c>
      <c r="AQ18" s="3" t="e">
        <f t="shared" si="16"/>
        <v>#REF!</v>
      </c>
      <c r="AR18" s="3">
        <f t="shared" si="17"/>
        <v>10632.67</v>
      </c>
      <c r="AS18" s="3">
        <f t="shared" si="18"/>
        <v>2175.13</v>
      </c>
      <c r="AT18" s="15" t="e">
        <f>ROUND(#REF!*0.005,0)</f>
        <v>#REF!</v>
      </c>
      <c r="AU18" s="3">
        <f t="shared" si="19"/>
        <v>3449.74</v>
      </c>
      <c r="AV18" s="3">
        <f t="shared" si="20"/>
        <v>2711.21</v>
      </c>
      <c r="AW18" s="3">
        <f t="shared" si="21"/>
        <v>3449.74</v>
      </c>
      <c r="AX18" s="15" t="e">
        <f>ROUND(#REF!*0.005,0)</f>
        <v>#REF!</v>
      </c>
      <c r="AY18" s="3">
        <f t="shared" si="22"/>
        <v>3449.74</v>
      </c>
      <c r="AZ18" s="3">
        <f t="shared" si="23"/>
        <v>2711.21</v>
      </c>
      <c r="BA18" s="3">
        <f t="shared" si="24"/>
        <v>3449.74</v>
      </c>
      <c r="BB18" s="3" t="e">
        <f>ROUND(#REF!*0.8,0)</f>
        <v>#REF!</v>
      </c>
      <c r="BC18" s="3">
        <f t="shared" si="25"/>
        <v>5462.65</v>
      </c>
      <c r="BD18" s="3">
        <v>2735.08</v>
      </c>
      <c r="BE18" s="3">
        <f t="shared" si="26"/>
        <v>5462.65</v>
      </c>
      <c r="BF18" s="3" t="e">
        <f>ROUND(#REF!*0.1,0)</f>
        <v>#REF!</v>
      </c>
      <c r="BG18" s="3">
        <f t="shared" si="27"/>
        <v>4282.16</v>
      </c>
      <c r="BH18" s="3">
        <v>1554.59</v>
      </c>
      <c r="BI18" s="3">
        <f t="shared" si="28"/>
        <v>4282.16</v>
      </c>
      <c r="BJ18" s="3" t="e">
        <f>ROUND(#REF!*0.03,0)</f>
        <v>#REF!</v>
      </c>
      <c r="BK18" s="3">
        <f t="shared" si="29"/>
        <v>5602</v>
      </c>
      <c r="BL18" s="3">
        <f t="shared" si="30"/>
        <v>2735.08</v>
      </c>
      <c r="BM18" s="3">
        <f t="shared" si="31"/>
        <v>5602</v>
      </c>
      <c r="BN18" s="3" t="e">
        <f>ROUND(#REF!*0.021,0)</f>
        <v>#REF!</v>
      </c>
      <c r="BO18" s="3">
        <f t="shared" si="32"/>
        <v>13093.75</v>
      </c>
      <c r="BP18" s="3">
        <v>2735.08</v>
      </c>
      <c r="BQ18" s="3">
        <f t="shared" si="33"/>
        <v>13093.75</v>
      </c>
      <c r="BR18" s="3" t="e">
        <f>ROUND(#REF!*0.02,0)</f>
        <v>#REF!</v>
      </c>
      <c r="BS18" s="3">
        <f t="shared" si="34"/>
        <v>13243.289999999999</v>
      </c>
      <c r="BT18" s="3">
        <f t="shared" si="35"/>
        <v>2735.08</v>
      </c>
      <c r="BU18" s="3">
        <f t="shared" si="36"/>
        <v>13243.289999999999</v>
      </c>
      <c r="BV18" s="3" t="e">
        <f>ROUND(#REF!*0.01,0)</f>
        <v>#REF!</v>
      </c>
      <c r="BW18" s="3">
        <f t="shared" si="37"/>
        <v>4285.09</v>
      </c>
      <c r="BX18" s="3">
        <v>4079.03</v>
      </c>
      <c r="BY18" s="3">
        <f t="shared" si="38"/>
        <v>4285.09</v>
      </c>
      <c r="BZ18" s="3" t="e">
        <f>ROUND(#REF!*0.005,0)</f>
        <v>#REF!</v>
      </c>
      <c r="CA18" s="3">
        <f t="shared" si="39"/>
        <v>4285.09</v>
      </c>
      <c r="CB18" s="3">
        <f t="shared" si="40"/>
        <v>4079.03</v>
      </c>
      <c r="CC18" s="3">
        <f t="shared" si="41"/>
        <v>4285.09</v>
      </c>
      <c r="CD18" s="3" t="e">
        <f>ROUND(#REF!*0.005,0)</f>
        <v>#REF!</v>
      </c>
      <c r="CE18" s="15" t="e">
        <f t="shared" si="42"/>
        <v>#REF!</v>
      </c>
      <c r="CF18" s="3">
        <f>65000</f>
        <v>65000</v>
      </c>
      <c r="CG18" s="3">
        <v>4239.59</v>
      </c>
      <c r="CH18" s="3" t="e">
        <f>ROUND(#REF!*0.01,0)</f>
        <v>#REF!</v>
      </c>
      <c r="CI18" s="3">
        <f t="shared" si="43"/>
        <v>14500.599999999999</v>
      </c>
      <c r="CJ18" s="3">
        <v>4374.04</v>
      </c>
      <c r="CK18" s="3">
        <f t="shared" si="44"/>
        <v>14500.599999999999</v>
      </c>
      <c r="CL18" s="3" t="e">
        <f>ROUND(#REF!*0.008,0)</f>
        <v>#REF!</v>
      </c>
      <c r="CM18" s="3">
        <f t="shared" si="45"/>
        <v>14109.67</v>
      </c>
      <c r="CN18" s="3">
        <v>3311.4</v>
      </c>
      <c r="CO18" s="3">
        <f t="shared" si="46"/>
        <v>14109.67</v>
      </c>
      <c r="CP18" s="2" t="e">
        <f>ROUND(#REF!*0.0005,0)</f>
        <v>#REF!</v>
      </c>
      <c r="CQ18" s="2">
        <v>9043.74</v>
      </c>
      <c r="CR18" s="2" t="e">
        <f>ROUND(#REF!*0.0003,0)</f>
        <v>#REF!</v>
      </c>
      <c r="CS18" s="2">
        <v>62005.599999999999</v>
      </c>
      <c r="CT18" s="2" t="e">
        <f>ROUND(#REF!*0.0004,0)</f>
        <v>#REF!</v>
      </c>
      <c r="CU18" s="2">
        <v>8555.06</v>
      </c>
      <c r="CV18" s="2" t="e">
        <f>ROUND(#REF!*0.0002,0)</f>
        <v>#REF!</v>
      </c>
      <c r="CW18" s="2">
        <v>54822.31</v>
      </c>
      <c r="CX18" s="2" t="e">
        <f>ROUND((#REF!+#REF!)*0.005,0)</f>
        <v>#REF!</v>
      </c>
      <c r="CY18" s="2">
        <v>2082.58</v>
      </c>
      <c r="CZ18" s="2" t="e">
        <f>ROUND(#REF!*0.00005,0)</f>
        <v>#REF!</v>
      </c>
      <c r="DA18" s="2">
        <v>17972.09</v>
      </c>
      <c r="DC18" s="2">
        <v>26581.19</v>
      </c>
      <c r="DD18" s="2" t="e">
        <f>ROUND(#REF!*0.0002,0)</f>
        <v>#REF!</v>
      </c>
      <c r="DE18" s="2">
        <v>8944.92</v>
      </c>
      <c r="DF18" s="2" t="e">
        <f>#REF!+#REF!</f>
        <v>#REF!</v>
      </c>
      <c r="DG18" s="2">
        <v>644.47</v>
      </c>
      <c r="DI18" s="2">
        <v>69527.88</v>
      </c>
      <c r="DK18" s="2">
        <v>7967.33</v>
      </c>
      <c r="DL18" s="2" t="e">
        <f>ROUND(#REF!*0.00015,0)</f>
        <v>#REF!</v>
      </c>
      <c r="DM18" s="2">
        <v>2470.12</v>
      </c>
      <c r="DN18" s="2" t="e">
        <f>ROUND(#REF!*0.00013,0)</f>
        <v>#REF!</v>
      </c>
      <c r="DO18" s="2">
        <v>2410.12</v>
      </c>
      <c r="DP18" s="3">
        <v>141.97</v>
      </c>
      <c r="DQ18" s="3">
        <v>77.69</v>
      </c>
      <c r="DR18" s="3" t="e">
        <f>DP18*#REF!</f>
        <v>#REF!</v>
      </c>
      <c r="DS18" s="3" t="e">
        <f>DQ18*#REF!</f>
        <v>#REF!</v>
      </c>
      <c r="DT18" s="3" t="e">
        <f>#REF!*J18+#REF!*M18+#REF!*N18+#REF!*O18+P18*Q18+R18*U18+V18*Y18+Z18*AC18+AD18*AG18+AH18*AK18+AL18*AN18+AM18*AO18+AP18*AR18+AQ18*AS18+AT18*AW18+AX18*BA18+BB18*BE18+BF18*BI18+BJ18*BM18+BN18*BQ18+BR18*BU18+BV18*BY18+BZ18*CC18+CD18*CF18+CE18*CG18+CH18*CK18+CL18*CO18+CP18*CQ18+CR18*CS18+CT18*CU18+CV18*CW18+CX18*CY18+CZ18*DA18+DB18*DC18+DD18*DE18+DF18*DG18+DH18*DI18+DJ18*DK18+DL18*DM18+DN18*DO18+#REF!*DP18</f>
        <v>#REF!</v>
      </c>
      <c r="DU18" s="3" t="e">
        <f>#REF!-DT18</f>
        <v>#REF!</v>
      </c>
      <c r="DV18" s="3" t="e">
        <f>#REF!*I18+#REF!*L18+#REF!*N18+#REF!*O18+P18*Q18+R18*T18+V18*X18+Z18*AB18+AD18*AF18+AH18*AJ18+AM18*AO18+AQ18*AS18+AT18*AV18+AX18*AZ18+BB18*BD18+BF18*BH18+BJ18*BL18+BN18*BP18+BR18*BT18+BV18*BX18+BZ18*CB18+CE18*CG18+CH18*CJ18+CL18*CN18+CP18*CQ18+CR18*CS18+CT18*CU18+CV18*CW18+CX18*CY18+CZ18*DA18+DB18*DC18+DD18*DE18+DF18*DG18+DH18*DI18+DJ18*DK18+DL18*DM18+DN18*DO18+#REF!*DQ18</f>
        <v>#REF!</v>
      </c>
      <c r="DW18" s="3" t="e">
        <f>#REF!*I18+#REF!*L18+#REF!*N18+#REF!*O18+P18*Q18+R18*T18+V18*X18+Z18*AB18+AD18*AF18+AH18*AJ18+AM18*AO18+AQ18*AS18+AT18*AV18+AX18*AZ18+BB18*BD18+BF18*BH18+BJ18*BL18+BN18*BP18+BR18*BT18+BV18*BX18+BZ18*CB18+CE18*CG18+CH18*CJ18+CL18*CN18+CP18*CQ18+CR18*CS18+CT18*CU18+CV18*CW18+CX18*CY18+CZ18*DA18+DB18*DC18+DD18*DE18+DF18*DG18+DH18*DI18+DJ18*DK18+DL18*DM18+DN18*DO18+#REF!*DP18</f>
        <v>#REF!</v>
      </c>
      <c r="DX18" s="3" t="e">
        <f t="shared" si="47"/>
        <v>#REF!</v>
      </c>
      <c r="DY18" s="3" t="e">
        <f t="shared" si="48"/>
        <v>#REF!</v>
      </c>
      <c r="DZ18" s="1"/>
    </row>
    <row r="19" spans="1:130" ht="30.75" customHeight="1" x14ac:dyDescent="0.25">
      <c r="A19" s="14">
        <v>17</v>
      </c>
      <c r="B19" s="1" t="s">
        <v>34</v>
      </c>
      <c r="C19" s="13" t="s">
        <v>9</v>
      </c>
      <c r="D19" s="13" t="s">
        <v>9</v>
      </c>
      <c r="F19" s="1" t="s">
        <v>1</v>
      </c>
      <c r="G19" s="12" t="s">
        <v>4</v>
      </c>
      <c r="H19" s="2">
        <f t="shared" si="0"/>
        <v>1183.25</v>
      </c>
      <c r="I19" s="2">
        <v>1183.25</v>
      </c>
      <c r="J19" s="2">
        <f t="shared" si="1"/>
        <v>1183.25</v>
      </c>
      <c r="K19" s="2">
        <v>1230.26</v>
      </c>
      <c r="L19" s="2">
        <v>1230.26</v>
      </c>
      <c r="M19" s="2">
        <v>1230.26</v>
      </c>
      <c r="N19" s="2">
        <v>847.32</v>
      </c>
      <c r="O19" s="3">
        <v>2851.36</v>
      </c>
      <c r="Q19" s="2">
        <v>498.77</v>
      </c>
      <c r="R19" s="3" t="e">
        <f>ROUND(#REF!*0.7,0)</f>
        <v>#REF!</v>
      </c>
      <c r="S19" s="3">
        <f t="shared" si="2"/>
        <v>3449.74</v>
      </c>
      <c r="T19" s="3">
        <v>2711.21</v>
      </c>
      <c r="U19" s="3">
        <f t="shared" si="3"/>
        <v>3449.74</v>
      </c>
      <c r="V19" s="3" t="e">
        <f>ROUND(#REF!*0.2,0)</f>
        <v>#REF!</v>
      </c>
      <c r="W19" s="3">
        <f t="shared" si="4"/>
        <v>2234.39</v>
      </c>
      <c r="X19" s="3">
        <v>1495.86</v>
      </c>
      <c r="Y19" s="3">
        <f t="shared" si="5"/>
        <v>2234.39</v>
      </c>
      <c r="Z19" s="3" t="e">
        <f>ROUND(#REF!*0.0005,0)</f>
        <v>#REF!</v>
      </c>
      <c r="AA19" s="3">
        <f t="shared" si="6"/>
        <v>4423.75</v>
      </c>
      <c r="AB19" s="3">
        <v>3287.53</v>
      </c>
      <c r="AC19" s="3">
        <f t="shared" si="7"/>
        <v>4423.75</v>
      </c>
      <c r="AD19" s="3" t="e">
        <f>ROUND(#REF!*0.008,0)</f>
        <v>#REF!</v>
      </c>
      <c r="AE19" s="3">
        <f t="shared" si="8"/>
        <v>4815.59</v>
      </c>
      <c r="AF19" s="3">
        <f t="shared" si="9"/>
        <v>3287.53</v>
      </c>
      <c r="AG19" s="3">
        <f t="shared" si="10"/>
        <v>4815.59</v>
      </c>
      <c r="AH19" s="3" t="e">
        <f>ROUND(#REF!*0.05,0)</f>
        <v>#REF!</v>
      </c>
      <c r="AI19" s="3">
        <f t="shared" si="11"/>
        <v>3505</v>
      </c>
      <c r="AJ19" s="3">
        <f t="shared" si="12"/>
        <v>2711.21</v>
      </c>
      <c r="AK19" s="3">
        <f t="shared" si="13"/>
        <v>3505</v>
      </c>
      <c r="AL19" s="3" t="e">
        <f>ROUND(#REF!*0.001,0)</f>
        <v>#REF!</v>
      </c>
      <c r="AM19" s="3" t="e">
        <f t="shared" si="14"/>
        <v>#REF!</v>
      </c>
      <c r="AN19" s="3">
        <f t="shared" si="15"/>
        <v>34310.36</v>
      </c>
      <c r="AO19" s="3">
        <v>2175.13</v>
      </c>
      <c r="AP19" s="3" t="e">
        <f>ROUND(#REF!*0.001,0)</f>
        <v>#REF!</v>
      </c>
      <c r="AQ19" s="3" t="e">
        <f t="shared" si="16"/>
        <v>#REF!</v>
      </c>
      <c r="AR19" s="3">
        <f t="shared" si="17"/>
        <v>10632.67</v>
      </c>
      <c r="AS19" s="3">
        <f t="shared" si="18"/>
        <v>2175.13</v>
      </c>
      <c r="AT19" s="15" t="e">
        <f>ROUND(#REF!*0.005,0)</f>
        <v>#REF!</v>
      </c>
      <c r="AU19" s="3">
        <f t="shared" si="19"/>
        <v>3449.74</v>
      </c>
      <c r="AV19" s="3">
        <f t="shared" si="20"/>
        <v>2711.21</v>
      </c>
      <c r="AW19" s="3">
        <f t="shared" si="21"/>
        <v>3449.74</v>
      </c>
      <c r="AX19" s="15" t="e">
        <f>ROUND(#REF!*0.005,0)</f>
        <v>#REF!</v>
      </c>
      <c r="AY19" s="3">
        <f t="shared" si="22"/>
        <v>3449.74</v>
      </c>
      <c r="AZ19" s="3">
        <f t="shared" si="23"/>
        <v>2711.21</v>
      </c>
      <c r="BA19" s="3">
        <f t="shared" si="24"/>
        <v>3449.74</v>
      </c>
      <c r="BB19" s="3" t="e">
        <f>ROUND(#REF!*0.8,0)</f>
        <v>#REF!</v>
      </c>
      <c r="BC19" s="3">
        <f t="shared" si="25"/>
        <v>5462.65</v>
      </c>
      <c r="BD19" s="3">
        <v>2735.08</v>
      </c>
      <c r="BE19" s="3">
        <f t="shared" si="26"/>
        <v>5462.65</v>
      </c>
      <c r="BF19" s="3" t="e">
        <f>ROUND(#REF!*0.1,0)</f>
        <v>#REF!</v>
      </c>
      <c r="BG19" s="3">
        <f t="shared" si="27"/>
        <v>4282.16</v>
      </c>
      <c r="BH19" s="3">
        <v>1554.59</v>
      </c>
      <c r="BI19" s="3">
        <f t="shared" si="28"/>
        <v>4282.16</v>
      </c>
      <c r="BJ19" s="3" t="e">
        <f>ROUND(#REF!*0.03,0)</f>
        <v>#REF!</v>
      </c>
      <c r="BK19" s="3">
        <f t="shared" si="29"/>
        <v>5602</v>
      </c>
      <c r="BL19" s="3">
        <f t="shared" si="30"/>
        <v>2735.08</v>
      </c>
      <c r="BM19" s="3">
        <f t="shared" si="31"/>
        <v>5602</v>
      </c>
      <c r="BN19" s="3" t="e">
        <f>ROUND(#REF!*0.021,0)</f>
        <v>#REF!</v>
      </c>
      <c r="BO19" s="3">
        <f t="shared" si="32"/>
        <v>13093.75</v>
      </c>
      <c r="BP19" s="3">
        <v>2735.08</v>
      </c>
      <c r="BQ19" s="3">
        <f t="shared" si="33"/>
        <v>13093.75</v>
      </c>
      <c r="BR19" s="3" t="e">
        <f>ROUND(#REF!*0.02,0)</f>
        <v>#REF!</v>
      </c>
      <c r="BS19" s="3">
        <f t="shared" si="34"/>
        <v>13243.289999999999</v>
      </c>
      <c r="BT19" s="3">
        <f t="shared" si="35"/>
        <v>2735.08</v>
      </c>
      <c r="BU19" s="3">
        <f t="shared" si="36"/>
        <v>13243.289999999999</v>
      </c>
      <c r="BV19" s="3" t="e">
        <f>ROUND(#REF!*0.01,0)</f>
        <v>#REF!</v>
      </c>
      <c r="BW19" s="3">
        <f t="shared" si="37"/>
        <v>4285.09</v>
      </c>
      <c r="BX19" s="3">
        <v>4079.03</v>
      </c>
      <c r="BY19" s="3">
        <f t="shared" si="38"/>
        <v>4285.09</v>
      </c>
      <c r="BZ19" s="3" t="e">
        <f>ROUND(#REF!*0.005,0)</f>
        <v>#REF!</v>
      </c>
      <c r="CA19" s="3">
        <f t="shared" si="39"/>
        <v>4285.09</v>
      </c>
      <c r="CB19" s="3">
        <f t="shared" si="40"/>
        <v>4079.03</v>
      </c>
      <c r="CC19" s="3">
        <f t="shared" si="41"/>
        <v>4285.09</v>
      </c>
      <c r="CD19" s="3" t="e">
        <f>ROUND(#REF!*0.005,0)</f>
        <v>#REF!</v>
      </c>
      <c r="CE19" s="15" t="e">
        <f t="shared" si="42"/>
        <v>#REF!</v>
      </c>
      <c r="CF19" s="3">
        <f>65000</f>
        <v>65000</v>
      </c>
      <c r="CG19" s="3">
        <v>4239.59</v>
      </c>
      <c r="CH19" s="3" t="e">
        <f>ROUND(#REF!*0.01,0)</f>
        <v>#REF!</v>
      </c>
      <c r="CI19" s="3">
        <f t="shared" si="43"/>
        <v>14500.599999999999</v>
      </c>
      <c r="CJ19" s="3">
        <v>4374.04</v>
      </c>
      <c r="CK19" s="3">
        <f t="shared" si="44"/>
        <v>14500.599999999999</v>
      </c>
      <c r="CL19" s="3" t="e">
        <f>ROUND(#REF!*0.008,0)</f>
        <v>#REF!</v>
      </c>
      <c r="CM19" s="3">
        <f t="shared" si="45"/>
        <v>14109.67</v>
      </c>
      <c r="CN19" s="3">
        <v>3311.4</v>
      </c>
      <c r="CO19" s="3">
        <f t="shared" si="46"/>
        <v>14109.67</v>
      </c>
      <c r="CP19" s="2" t="e">
        <f>ROUND(#REF!*0.0005,0)</f>
        <v>#REF!</v>
      </c>
      <c r="CQ19" s="2">
        <v>9043.74</v>
      </c>
      <c r="CR19" s="2" t="e">
        <f>ROUND(#REF!*0.0003,0)</f>
        <v>#REF!</v>
      </c>
      <c r="CS19" s="2">
        <v>62005.599999999999</v>
      </c>
      <c r="CT19" s="2" t="e">
        <f>ROUND(#REF!*0.0004,0)</f>
        <v>#REF!</v>
      </c>
      <c r="CU19" s="2">
        <v>8555.06</v>
      </c>
      <c r="CV19" s="2" t="e">
        <f>ROUND(#REF!*0.0002,0)</f>
        <v>#REF!</v>
      </c>
      <c r="CW19" s="2">
        <v>54822.31</v>
      </c>
      <c r="CX19" s="2" t="e">
        <f>ROUND((#REF!+#REF!)*0.005,0)</f>
        <v>#REF!</v>
      </c>
      <c r="CY19" s="2">
        <v>2082.58</v>
      </c>
      <c r="CZ19" s="2" t="e">
        <f>ROUND(#REF!*0.00005,0)</f>
        <v>#REF!</v>
      </c>
      <c r="DA19" s="2">
        <v>17972.09</v>
      </c>
      <c r="DC19" s="2">
        <v>26581.19</v>
      </c>
      <c r="DD19" s="2" t="e">
        <f>ROUND(#REF!*0.0002,0)</f>
        <v>#REF!</v>
      </c>
      <c r="DE19" s="2">
        <v>8944.92</v>
      </c>
      <c r="DF19" s="2" t="e">
        <f>#REF!+#REF!</f>
        <v>#REF!</v>
      </c>
      <c r="DG19" s="2">
        <v>644.47</v>
      </c>
      <c r="DI19" s="2">
        <v>69527.88</v>
      </c>
      <c r="DK19" s="2">
        <v>7967.33</v>
      </c>
      <c r="DL19" s="2" t="e">
        <f>ROUND(#REF!*0.00015,0)</f>
        <v>#REF!</v>
      </c>
      <c r="DM19" s="2">
        <v>2470.12</v>
      </c>
      <c r="DN19" s="2" t="e">
        <f>ROUND(#REF!*0.00013,0)</f>
        <v>#REF!</v>
      </c>
      <c r="DO19" s="2">
        <v>2410.12</v>
      </c>
      <c r="DP19" s="3">
        <v>130.24</v>
      </c>
      <c r="DQ19" s="3">
        <v>70.69</v>
      </c>
      <c r="DR19" s="3" t="e">
        <f>DP19*#REF!</f>
        <v>#REF!</v>
      </c>
      <c r="DS19" s="3" t="e">
        <f>DQ19*#REF!</f>
        <v>#REF!</v>
      </c>
      <c r="DT19" s="3" t="e">
        <f>#REF!*J19+#REF!*M19+#REF!*N19+#REF!*O19+P19*Q19+R19*U19+V19*Y19+Z19*AC19+AD19*AG19+AH19*AK19+AL19*AN19+AM19*AO19+AP19*AR19+AQ19*AS19+AT19*AW19+AX19*BA19+BB19*BE19+BF19*BI19+BJ19*BM19+BN19*BQ19+BR19*BU19+BV19*BY19+BZ19*CC19+CD19*CF19+CE19*CG19+CH19*CK19+CL19*CO19+CP19*CQ19+CR19*CS19+CT19*CU19+CV19*CW19+CX19*CY19+CZ19*DA19+DB19*DC19+DD19*DE19+DF19*DG19+DH19*DI19+DJ19*DK19+DL19*DM19+DN19*DO19+#REF!*DP19</f>
        <v>#REF!</v>
      </c>
      <c r="DU19" s="3" t="e">
        <f>#REF!-DT19</f>
        <v>#REF!</v>
      </c>
      <c r="DV19" s="3" t="e">
        <f>#REF!*I19+#REF!*L19+#REF!*N19+#REF!*O19+P19*Q19+R19*T19+V19*X19+Z19*AB19+AD19*AF19+AH19*AJ19+AM19*AO19+AQ19*AS19+AT19*AV19+AX19*AZ19+BB19*BD19+BF19*BH19+BJ19*BL19+BN19*BP19+BR19*BT19+BV19*BX19+BZ19*CB19+CE19*CG19+CH19*CJ19+CL19*CN19+CP19*CQ19+CR19*CS19+CT19*CU19+CV19*CW19+CX19*CY19+CZ19*DA19+DB19*DC19+DD19*DE19+DF19*DG19+DH19*DI19+DJ19*DK19+DL19*DM19+DN19*DO19+#REF!*DQ19</f>
        <v>#REF!</v>
      </c>
      <c r="DW19" s="3" t="e">
        <f>#REF!*I19+#REF!*L19+#REF!*N19+#REF!*O19+P19*Q19+R19*T19+V19*X19+Z19*AB19+AD19*AF19+AH19*AJ19+AM19*AO19+AQ19*AS19+AT19*AV19+AX19*AZ19+BB19*BD19+BF19*BH19+BJ19*BL19+BN19*BP19+BR19*BT19+BV19*BX19+BZ19*CB19+CE19*CG19+CH19*CJ19+CL19*CN19+CP19*CQ19+CR19*CS19+CT19*CU19+CV19*CW19+CX19*CY19+CZ19*DA19+DB19*DC19+DD19*DE19+DF19*DG19+DH19*DI19+DJ19*DK19+DL19*DM19+DN19*DO19+#REF!*DP19</f>
        <v>#REF!</v>
      </c>
      <c r="DX19" s="3" t="e">
        <f t="shared" si="47"/>
        <v>#REF!</v>
      </c>
      <c r="DY19" s="3" t="e">
        <f t="shared" si="48"/>
        <v>#REF!</v>
      </c>
      <c r="DZ19" s="1"/>
    </row>
    <row r="20" spans="1:130" ht="30.75" customHeight="1" x14ac:dyDescent="0.25">
      <c r="A20" s="14">
        <v>18</v>
      </c>
      <c r="B20" s="1" t="s">
        <v>33</v>
      </c>
      <c r="C20" s="13" t="s">
        <v>32</v>
      </c>
      <c r="D20" s="13" t="s">
        <v>2</v>
      </c>
      <c r="F20" s="1" t="s">
        <v>1</v>
      </c>
      <c r="G20" s="12" t="s">
        <v>4</v>
      </c>
      <c r="H20" s="2">
        <f t="shared" si="0"/>
        <v>1392.32</v>
      </c>
      <c r="I20" s="2">
        <v>1392.32</v>
      </c>
      <c r="J20" s="2">
        <f t="shared" si="1"/>
        <v>1392.32</v>
      </c>
      <c r="K20" s="2">
        <v>1230.26</v>
      </c>
      <c r="L20" s="2">
        <v>1230.26</v>
      </c>
      <c r="M20" s="2">
        <v>1230.26</v>
      </c>
      <c r="N20" s="2">
        <v>847.32</v>
      </c>
      <c r="O20" s="3">
        <v>2851.36</v>
      </c>
      <c r="P20" s="2">
        <v>0</v>
      </c>
      <c r="Q20" s="2">
        <v>498.77</v>
      </c>
      <c r="R20" s="3" t="e">
        <f>ROUND(#REF!*0.7,0)</f>
        <v>#REF!</v>
      </c>
      <c r="S20" s="3">
        <f t="shared" si="2"/>
        <v>3449.74</v>
      </c>
      <c r="T20" s="3">
        <v>2711.21</v>
      </c>
      <c r="U20" s="3">
        <f t="shared" si="3"/>
        <v>3449.74</v>
      </c>
      <c r="V20" s="3" t="e">
        <f>ROUND(#REF!*0.2,0)</f>
        <v>#REF!</v>
      </c>
      <c r="W20" s="3">
        <f t="shared" si="4"/>
        <v>2234.39</v>
      </c>
      <c r="X20" s="3">
        <v>1495.86</v>
      </c>
      <c r="Y20" s="3">
        <f t="shared" si="5"/>
        <v>2234.39</v>
      </c>
      <c r="Z20" s="3" t="e">
        <f>ROUND(#REF!*0.0005,0)</f>
        <v>#REF!</v>
      </c>
      <c r="AA20" s="3">
        <f t="shared" si="6"/>
        <v>4423.75</v>
      </c>
      <c r="AB20" s="3">
        <v>3287.53</v>
      </c>
      <c r="AC20" s="3">
        <f t="shared" si="7"/>
        <v>4423.75</v>
      </c>
      <c r="AD20" s="3" t="e">
        <f>ROUND(#REF!*0.008,0)</f>
        <v>#REF!</v>
      </c>
      <c r="AE20" s="3">
        <f t="shared" si="8"/>
        <v>4815.59</v>
      </c>
      <c r="AF20" s="3">
        <f t="shared" si="9"/>
        <v>3287.53</v>
      </c>
      <c r="AG20" s="3">
        <f t="shared" si="10"/>
        <v>4815.59</v>
      </c>
      <c r="AH20" s="3" t="e">
        <f>ROUND(#REF!*0.05,0)</f>
        <v>#REF!</v>
      </c>
      <c r="AI20" s="3">
        <f t="shared" si="11"/>
        <v>3505</v>
      </c>
      <c r="AJ20" s="3">
        <f t="shared" si="12"/>
        <v>2711.21</v>
      </c>
      <c r="AK20" s="3">
        <f t="shared" si="13"/>
        <v>3505</v>
      </c>
      <c r="AL20" s="3" t="e">
        <f>ROUND(#REF!*0.001,0)</f>
        <v>#REF!</v>
      </c>
      <c r="AM20" s="3" t="e">
        <f t="shared" si="14"/>
        <v>#REF!</v>
      </c>
      <c r="AN20" s="3">
        <f t="shared" si="15"/>
        <v>34310.36</v>
      </c>
      <c r="AO20" s="3">
        <v>2175.13</v>
      </c>
      <c r="AP20" s="3" t="e">
        <f>ROUND(#REF!*0.001,0)</f>
        <v>#REF!</v>
      </c>
      <c r="AQ20" s="3" t="e">
        <f t="shared" si="16"/>
        <v>#REF!</v>
      </c>
      <c r="AR20" s="3">
        <f t="shared" si="17"/>
        <v>10632.67</v>
      </c>
      <c r="AS20" s="3">
        <f t="shared" si="18"/>
        <v>2175.13</v>
      </c>
      <c r="AT20" s="15" t="e">
        <f>ROUND(#REF!*0.005,0)</f>
        <v>#REF!</v>
      </c>
      <c r="AU20" s="3">
        <f t="shared" si="19"/>
        <v>3449.74</v>
      </c>
      <c r="AV20" s="3">
        <f t="shared" si="20"/>
        <v>2711.21</v>
      </c>
      <c r="AW20" s="3">
        <f t="shared" si="21"/>
        <v>3449.74</v>
      </c>
      <c r="AX20" s="15" t="e">
        <f>ROUND(#REF!*0.005,0)</f>
        <v>#REF!</v>
      </c>
      <c r="AY20" s="3">
        <f t="shared" si="22"/>
        <v>3449.74</v>
      </c>
      <c r="AZ20" s="3">
        <f t="shared" si="23"/>
        <v>2711.21</v>
      </c>
      <c r="BA20" s="3">
        <f t="shared" si="24"/>
        <v>3449.74</v>
      </c>
      <c r="BB20" s="3" t="e">
        <f>ROUND(#REF!*0.8,0)</f>
        <v>#REF!</v>
      </c>
      <c r="BC20" s="3">
        <f t="shared" si="25"/>
        <v>5462.65</v>
      </c>
      <c r="BD20" s="3">
        <v>2735.08</v>
      </c>
      <c r="BE20" s="3">
        <f t="shared" si="26"/>
        <v>5462.65</v>
      </c>
      <c r="BF20" s="3" t="e">
        <f>ROUND(#REF!*0.1,0)</f>
        <v>#REF!</v>
      </c>
      <c r="BG20" s="3">
        <f t="shared" si="27"/>
        <v>4282.16</v>
      </c>
      <c r="BH20" s="3">
        <v>1554.59</v>
      </c>
      <c r="BI20" s="3">
        <f t="shared" si="28"/>
        <v>4282.16</v>
      </c>
      <c r="BJ20" s="3" t="e">
        <f>ROUND(#REF!*0.03,0)</f>
        <v>#REF!</v>
      </c>
      <c r="BK20" s="3">
        <f t="shared" si="29"/>
        <v>5602</v>
      </c>
      <c r="BL20" s="3">
        <f t="shared" si="30"/>
        <v>2735.08</v>
      </c>
      <c r="BM20" s="3">
        <f t="shared" si="31"/>
        <v>5602</v>
      </c>
      <c r="BN20" s="3" t="e">
        <f>ROUND(#REF!*0.021,0)</f>
        <v>#REF!</v>
      </c>
      <c r="BO20" s="3">
        <f t="shared" si="32"/>
        <v>13093.75</v>
      </c>
      <c r="BP20" s="3">
        <v>2735.08</v>
      </c>
      <c r="BQ20" s="3">
        <f t="shared" si="33"/>
        <v>13093.75</v>
      </c>
      <c r="BR20" s="3" t="e">
        <f>ROUND(#REF!*0.02,0)</f>
        <v>#REF!</v>
      </c>
      <c r="BS20" s="3">
        <f t="shared" si="34"/>
        <v>13243.289999999999</v>
      </c>
      <c r="BT20" s="3">
        <f t="shared" si="35"/>
        <v>2735.08</v>
      </c>
      <c r="BU20" s="3">
        <f t="shared" si="36"/>
        <v>13243.289999999999</v>
      </c>
      <c r="BV20" s="3" t="e">
        <f>ROUND(#REF!*0.01,0)</f>
        <v>#REF!</v>
      </c>
      <c r="BW20" s="3">
        <f t="shared" si="37"/>
        <v>4285.09</v>
      </c>
      <c r="BX20" s="3">
        <v>4079.03</v>
      </c>
      <c r="BY20" s="3">
        <f t="shared" si="38"/>
        <v>4285.09</v>
      </c>
      <c r="BZ20" s="3" t="e">
        <f>ROUND(#REF!*0.005,0)</f>
        <v>#REF!</v>
      </c>
      <c r="CA20" s="3">
        <f t="shared" si="39"/>
        <v>4285.09</v>
      </c>
      <c r="CB20" s="3">
        <f t="shared" si="40"/>
        <v>4079.03</v>
      </c>
      <c r="CC20" s="3">
        <f t="shared" si="41"/>
        <v>4285.09</v>
      </c>
      <c r="CD20" s="3" t="e">
        <f>ROUND(#REF!*0.005,0)</f>
        <v>#REF!</v>
      </c>
      <c r="CE20" s="15" t="e">
        <f t="shared" si="42"/>
        <v>#REF!</v>
      </c>
      <c r="CF20" s="3">
        <f>65000</f>
        <v>65000</v>
      </c>
      <c r="CG20" s="3">
        <v>4239.59</v>
      </c>
      <c r="CH20" s="3" t="e">
        <f>ROUND(#REF!*0.01,0)</f>
        <v>#REF!</v>
      </c>
      <c r="CI20" s="3">
        <f t="shared" si="43"/>
        <v>14500.599999999999</v>
      </c>
      <c r="CJ20" s="3">
        <v>4374.04</v>
      </c>
      <c r="CK20" s="3">
        <f t="shared" si="44"/>
        <v>14500.599999999999</v>
      </c>
      <c r="CL20" s="3" t="e">
        <f>ROUND(#REF!*0.008,0)</f>
        <v>#REF!</v>
      </c>
      <c r="CM20" s="3">
        <f t="shared" si="45"/>
        <v>14109.67</v>
      </c>
      <c r="CN20" s="3">
        <v>3311.4</v>
      </c>
      <c r="CO20" s="3">
        <f t="shared" si="46"/>
        <v>14109.67</v>
      </c>
      <c r="CP20" s="2" t="e">
        <f>ROUND(#REF!*0.0005,0)</f>
        <v>#REF!</v>
      </c>
      <c r="CQ20" s="2">
        <v>9043.74</v>
      </c>
      <c r="CR20" s="2" t="e">
        <f>ROUND(#REF!*0.0003,0)</f>
        <v>#REF!</v>
      </c>
      <c r="CS20" s="2">
        <v>62005.599999999999</v>
      </c>
      <c r="CT20" s="2" t="e">
        <f>ROUND(#REF!*0.0004,0)</f>
        <v>#REF!</v>
      </c>
      <c r="CU20" s="2">
        <v>8555.06</v>
      </c>
      <c r="CV20" s="2" t="e">
        <f>ROUND(#REF!*0.0002,0)</f>
        <v>#REF!</v>
      </c>
      <c r="CW20" s="2">
        <v>54822.31</v>
      </c>
      <c r="CX20" s="2" t="e">
        <f>ROUND((#REF!+#REF!)*0.005,0)</f>
        <v>#REF!</v>
      </c>
      <c r="CY20" s="2">
        <v>2082.58</v>
      </c>
      <c r="CZ20" s="2" t="e">
        <f>ROUND(#REF!*0.00005,0)</f>
        <v>#REF!</v>
      </c>
      <c r="DA20" s="2">
        <v>17972.09</v>
      </c>
      <c r="DC20" s="2">
        <v>26581.19</v>
      </c>
      <c r="DD20" s="2" t="e">
        <f>ROUND(#REF!*0.0002,0)</f>
        <v>#REF!</v>
      </c>
      <c r="DE20" s="2">
        <v>8944.92</v>
      </c>
      <c r="DF20" s="2" t="e">
        <f>#REF!+#REF!</f>
        <v>#REF!</v>
      </c>
      <c r="DG20" s="2">
        <v>644.47</v>
      </c>
      <c r="DI20" s="2">
        <v>69527.88</v>
      </c>
      <c r="DK20" s="2">
        <v>7967.33</v>
      </c>
      <c r="DL20" s="2" t="e">
        <f>ROUND(#REF!*0.00015,0)</f>
        <v>#REF!</v>
      </c>
      <c r="DM20" s="2">
        <v>2470.12</v>
      </c>
      <c r="DN20" s="2" t="e">
        <f>ROUND(#REF!*0.00013,0)</f>
        <v>#REF!</v>
      </c>
      <c r="DO20" s="2">
        <v>2410.12</v>
      </c>
      <c r="DP20" s="3">
        <v>130.24</v>
      </c>
      <c r="DQ20" s="3">
        <v>70.69</v>
      </c>
      <c r="DR20" s="3" t="e">
        <f>DP20*#REF!</f>
        <v>#REF!</v>
      </c>
      <c r="DS20" s="3" t="e">
        <f>DQ20*#REF!</f>
        <v>#REF!</v>
      </c>
      <c r="DT20" s="3" t="e">
        <f>#REF!*J20+#REF!*M20+#REF!*N20+#REF!*O20+P20*Q20+R20*U20+V20*Y20+Z20*AC20+AD20*AG20+AH20*AK20+AL20*AN20+AM20*AO20+AP20*AR20+AQ20*AS20+AT20*AW20+AX20*BA20+BB20*BE20+BF20*BI20+BJ20*BM20+BN20*BQ20+BR20*BU20+BV20*BY20+BZ20*CC20+CD20*CF20+CE20*CG20+CH20*CK20+CL20*CO20+CP20*CQ20+CR20*CS20+CT20*CU20+CV20*CW20+CX20*CY20+CZ20*DA20+DB20*DC20+DD20*DE20+DF20*DG20+DH20*DI20+DJ20*DK20+DL20*DM20+DN20*DO20+#REF!*DP20</f>
        <v>#REF!</v>
      </c>
      <c r="DU20" s="3" t="e">
        <f>#REF!-DT20</f>
        <v>#REF!</v>
      </c>
      <c r="DV20" s="3" t="e">
        <f>#REF!*I20+#REF!*L20+#REF!*N20+#REF!*O20+P20*Q20+R20*T20+V20*X20+Z20*AB20+AD20*AF20+AH20*AJ20+AM20*AO20+AQ20*AS20+AT20*AV20+AX20*AZ20+BB20*BD20+BF20*BH20+BJ20*BL20+BN20*BP20+BR20*BT20+BV20*BX20+BZ20*CB20+CE20*CG20+CH20*CJ20+CL20*CN20+CP20*CQ20+CR20*CS20+CT20*CU20+CV20*CW20+CX20*CY20+CZ20*DA20+DB20*DC20+DD20*DE20+DF20*DG20+DH20*DI20+DJ20*DK20+DL20*DM20+DN20*DO20+#REF!*DQ20</f>
        <v>#REF!</v>
      </c>
      <c r="DW20" s="3" t="e">
        <f>#REF!*I20+#REF!*L20+#REF!*N20+#REF!*O20+P20*Q20+R20*T20+V20*X20+Z20*AB20+AD20*AF20+AH20*AJ20+AM20*AO20+AQ20*AS20+AT20*AV20+AX20*AZ20+BB20*BD20+BF20*BH20+BJ20*BL20+BN20*BP20+BR20*BT20+BV20*BX20+BZ20*CB20+CE20*CG20+CH20*CJ20+CL20*CN20+CP20*CQ20+CR20*CS20+CT20*CU20+CV20*CW20+CX20*CY20+CZ20*DA20+DB20*DC20+DD20*DE20+DF20*DG20+DH20*DI20+DJ20*DK20+DL20*DM20+DN20*DO20+#REF!*DP20</f>
        <v>#REF!</v>
      </c>
      <c r="DX20" s="3" t="e">
        <f t="shared" si="47"/>
        <v>#REF!</v>
      </c>
      <c r="DY20" s="3" t="e">
        <f t="shared" si="48"/>
        <v>#REF!</v>
      </c>
      <c r="DZ20" s="1"/>
    </row>
    <row r="21" spans="1:130" ht="30.75" customHeight="1" x14ac:dyDescent="0.25">
      <c r="A21" s="14">
        <v>19</v>
      </c>
      <c r="B21" s="1" t="s">
        <v>31</v>
      </c>
      <c r="C21" s="13" t="s">
        <v>14</v>
      </c>
      <c r="D21" s="13" t="s">
        <v>14</v>
      </c>
      <c r="F21" s="1" t="s">
        <v>1</v>
      </c>
      <c r="G21" s="12" t="s">
        <v>4</v>
      </c>
      <c r="H21" s="2">
        <f t="shared" si="0"/>
        <v>1183.25</v>
      </c>
      <c r="I21" s="2">
        <v>1183.25</v>
      </c>
      <c r="J21" s="2">
        <f t="shared" si="1"/>
        <v>1183.25</v>
      </c>
      <c r="K21" s="2">
        <v>1230.26</v>
      </c>
      <c r="L21" s="2">
        <v>1230.26</v>
      </c>
      <c r="M21" s="2">
        <v>1230.26</v>
      </c>
      <c r="N21" s="2">
        <v>847.32</v>
      </c>
      <c r="O21" s="3">
        <v>2851.36</v>
      </c>
      <c r="Q21" s="2">
        <v>498.77</v>
      </c>
      <c r="R21" s="3" t="e">
        <f>ROUND(#REF!*0.7,0)</f>
        <v>#REF!</v>
      </c>
      <c r="S21" s="3">
        <f t="shared" si="2"/>
        <v>3449.74</v>
      </c>
      <c r="T21" s="3">
        <v>2711.21</v>
      </c>
      <c r="U21" s="3">
        <f t="shared" si="3"/>
        <v>3449.74</v>
      </c>
      <c r="V21" s="3" t="e">
        <f>ROUND(#REF!*0.2,0)</f>
        <v>#REF!</v>
      </c>
      <c r="W21" s="3">
        <f t="shared" si="4"/>
        <v>2234.39</v>
      </c>
      <c r="X21" s="3">
        <v>1495.86</v>
      </c>
      <c r="Y21" s="3">
        <f t="shared" si="5"/>
        <v>2234.39</v>
      </c>
      <c r="Z21" s="3" t="e">
        <f>ROUND(#REF!*0.0005,0)</f>
        <v>#REF!</v>
      </c>
      <c r="AA21" s="3">
        <f t="shared" si="6"/>
        <v>4423.75</v>
      </c>
      <c r="AB21" s="3">
        <v>3287.53</v>
      </c>
      <c r="AC21" s="3">
        <f t="shared" si="7"/>
        <v>4423.75</v>
      </c>
      <c r="AD21" s="3" t="e">
        <f>ROUND(#REF!*0.008,0)</f>
        <v>#REF!</v>
      </c>
      <c r="AE21" s="3">
        <f t="shared" si="8"/>
        <v>4815.59</v>
      </c>
      <c r="AF21" s="3">
        <f t="shared" si="9"/>
        <v>3287.53</v>
      </c>
      <c r="AG21" s="3">
        <f t="shared" si="10"/>
        <v>4815.59</v>
      </c>
      <c r="AH21" s="3" t="e">
        <f>ROUND(#REF!*0.05,0)</f>
        <v>#REF!</v>
      </c>
      <c r="AI21" s="3">
        <f t="shared" si="11"/>
        <v>3505</v>
      </c>
      <c r="AJ21" s="3">
        <f t="shared" si="12"/>
        <v>2711.21</v>
      </c>
      <c r="AK21" s="3">
        <f t="shared" si="13"/>
        <v>3505</v>
      </c>
      <c r="AL21" s="3" t="e">
        <f>ROUND(#REF!*0.001,0)</f>
        <v>#REF!</v>
      </c>
      <c r="AM21" s="3" t="e">
        <f t="shared" si="14"/>
        <v>#REF!</v>
      </c>
      <c r="AN21" s="3">
        <f t="shared" si="15"/>
        <v>34310.36</v>
      </c>
      <c r="AO21" s="3">
        <v>2175.13</v>
      </c>
      <c r="AP21" s="3" t="e">
        <f>ROUND(#REF!*0.001,0)</f>
        <v>#REF!</v>
      </c>
      <c r="AQ21" s="3" t="e">
        <f t="shared" si="16"/>
        <v>#REF!</v>
      </c>
      <c r="AR21" s="3">
        <f t="shared" si="17"/>
        <v>10632.67</v>
      </c>
      <c r="AS21" s="3">
        <f t="shared" si="18"/>
        <v>2175.13</v>
      </c>
      <c r="AT21" s="15" t="e">
        <f>ROUND(#REF!*0.005,0)</f>
        <v>#REF!</v>
      </c>
      <c r="AU21" s="3">
        <f t="shared" si="19"/>
        <v>3449.74</v>
      </c>
      <c r="AV21" s="3">
        <f t="shared" si="20"/>
        <v>2711.21</v>
      </c>
      <c r="AW21" s="3">
        <f t="shared" si="21"/>
        <v>3449.74</v>
      </c>
      <c r="AX21" s="15" t="e">
        <f>ROUND(#REF!*0.005,0)</f>
        <v>#REF!</v>
      </c>
      <c r="AY21" s="3">
        <f t="shared" si="22"/>
        <v>3449.74</v>
      </c>
      <c r="AZ21" s="3">
        <f t="shared" si="23"/>
        <v>2711.21</v>
      </c>
      <c r="BA21" s="3">
        <f t="shared" si="24"/>
        <v>3449.74</v>
      </c>
      <c r="BB21" s="3" t="e">
        <f>ROUND(#REF!*0.8,0)</f>
        <v>#REF!</v>
      </c>
      <c r="BC21" s="3">
        <f t="shared" si="25"/>
        <v>5462.65</v>
      </c>
      <c r="BD21" s="3">
        <v>2735.08</v>
      </c>
      <c r="BE21" s="3">
        <f t="shared" si="26"/>
        <v>5462.65</v>
      </c>
      <c r="BF21" s="3" t="e">
        <f>ROUND(#REF!*0.1,0)</f>
        <v>#REF!</v>
      </c>
      <c r="BG21" s="3">
        <f t="shared" si="27"/>
        <v>4282.16</v>
      </c>
      <c r="BH21" s="3">
        <v>1554.59</v>
      </c>
      <c r="BI21" s="3">
        <f t="shared" si="28"/>
        <v>4282.16</v>
      </c>
      <c r="BJ21" s="3" t="e">
        <f>ROUND(#REF!*0.03,0)</f>
        <v>#REF!</v>
      </c>
      <c r="BK21" s="3">
        <f t="shared" si="29"/>
        <v>5602</v>
      </c>
      <c r="BL21" s="3">
        <f t="shared" si="30"/>
        <v>2735.08</v>
      </c>
      <c r="BM21" s="3">
        <f t="shared" si="31"/>
        <v>5602</v>
      </c>
      <c r="BN21" s="3" t="e">
        <f>ROUND(#REF!*0.021,0)</f>
        <v>#REF!</v>
      </c>
      <c r="BO21" s="3">
        <f t="shared" si="32"/>
        <v>13093.75</v>
      </c>
      <c r="BP21" s="3">
        <v>2735.08</v>
      </c>
      <c r="BQ21" s="3">
        <f t="shared" si="33"/>
        <v>13093.75</v>
      </c>
      <c r="BR21" s="3" t="e">
        <f>ROUND(#REF!*0.02,0)</f>
        <v>#REF!</v>
      </c>
      <c r="BS21" s="3">
        <f t="shared" si="34"/>
        <v>13243.289999999999</v>
      </c>
      <c r="BT21" s="3">
        <f t="shared" si="35"/>
        <v>2735.08</v>
      </c>
      <c r="BU21" s="3">
        <f t="shared" si="36"/>
        <v>13243.289999999999</v>
      </c>
      <c r="BV21" s="3" t="e">
        <f>ROUND(#REF!*0.01,0)</f>
        <v>#REF!</v>
      </c>
      <c r="BW21" s="3">
        <f t="shared" si="37"/>
        <v>4285.09</v>
      </c>
      <c r="BX21" s="3">
        <v>4079.03</v>
      </c>
      <c r="BY21" s="3">
        <f t="shared" si="38"/>
        <v>4285.09</v>
      </c>
      <c r="BZ21" s="3" t="e">
        <f>ROUND(#REF!*0.005,0)</f>
        <v>#REF!</v>
      </c>
      <c r="CA21" s="3">
        <f t="shared" si="39"/>
        <v>4285.09</v>
      </c>
      <c r="CB21" s="3">
        <f t="shared" si="40"/>
        <v>4079.03</v>
      </c>
      <c r="CC21" s="3">
        <f t="shared" si="41"/>
        <v>4285.09</v>
      </c>
      <c r="CD21" s="3" t="e">
        <f>ROUND(#REF!*0.005,0)</f>
        <v>#REF!</v>
      </c>
      <c r="CE21" s="15" t="e">
        <f t="shared" si="42"/>
        <v>#REF!</v>
      </c>
      <c r="CF21" s="3">
        <f>65000</f>
        <v>65000</v>
      </c>
      <c r="CG21" s="3">
        <v>4239.59</v>
      </c>
      <c r="CH21" s="3" t="e">
        <f>ROUND(#REF!*0.01,0)</f>
        <v>#REF!</v>
      </c>
      <c r="CI21" s="3">
        <f t="shared" si="43"/>
        <v>14500.599999999999</v>
      </c>
      <c r="CJ21" s="3">
        <v>4374.04</v>
      </c>
      <c r="CK21" s="3">
        <f t="shared" si="44"/>
        <v>14500.599999999999</v>
      </c>
      <c r="CL21" s="3" t="e">
        <f>ROUND(#REF!*0.008,0)</f>
        <v>#REF!</v>
      </c>
      <c r="CM21" s="3">
        <f t="shared" si="45"/>
        <v>14109.67</v>
      </c>
      <c r="CN21" s="3">
        <v>3311.4</v>
      </c>
      <c r="CO21" s="3">
        <f t="shared" si="46"/>
        <v>14109.67</v>
      </c>
      <c r="CP21" s="2" t="e">
        <f>ROUND(#REF!*0.0005,0)</f>
        <v>#REF!</v>
      </c>
      <c r="CQ21" s="2">
        <v>9043.74</v>
      </c>
      <c r="CR21" s="2" t="e">
        <f>ROUND(#REF!*0.0003,0)</f>
        <v>#REF!</v>
      </c>
      <c r="CS21" s="2">
        <v>62005.599999999999</v>
      </c>
      <c r="CT21" s="2" t="e">
        <f>ROUND(#REF!*0.0004,0)</f>
        <v>#REF!</v>
      </c>
      <c r="CU21" s="2">
        <v>8555.06</v>
      </c>
      <c r="CV21" s="2" t="e">
        <f>ROUND(#REF!*0.0002,0)</f>
        <v>#REF!</v>
      </c>
      <c r="CW21" s="2">
        <v>54822.31</v>
      </c>
      <c r="CX21" s="2" t="e">
        <f>ROUND((#REF!+#REF!)*0.005,0)</f>
        <v>#REF!</v>
      </c>
      <c r="CY21" s="2">
        <v>2082.58</v>
      </c>
      <c r="CZ21" s="2" t="e">
        <f>ROUND(#REF!*0.00005,0)</f>
        <v>#REF!</v>
      </c>
      <c r="DA21" s="2">
        <v>17972.09</v>
      </c>
      <c r="DC21" s="2">
        <v>26581.19</v>
      </c>
      <c r="DD21" s="2" t="e">
        <f>ROUND(#REF!*0.0002,0)</f>
        <v>#REF!</v>
      </c>
      <c r="DE21" s="2">
        <v>8944.92</v>
      </c>
      <c r="DF21" s="2" t="e">
        <f>#REF!+#REF!</f>
        <v>#REF!</v>
      </c>
      <c r="DG21" s="2">
        <v>644.47</v>
      </c>
      <c r="DI21" s="2">
        <v>69527.88</v>
      </c>
      <c r="DK21" s="2">
        <v>7967.33</v>
      </c>
      <c r="DL21" s="2" t="e">
        <f>ROUND(#REF!*0.00015,0)</f>
        <v>#REF!</v>
      </c>
      <c r="DM21" s="2">
        <v>2470.12</v>
      </c>
      <c r="DN21" s="2" t="e">
        <f>ROUND(#REF!*0.00013,0)</f>
        <v>#REF!</v>
      </c>
      <c r="DO21" s="2">
        <v>2410.12</v>
      </c>
      <c r="DP21" s="3">
        <v>130.24</v>
      </c>
      <c r="DQ21" s="3">
        <v>70.69</v>
      </c>
      <c r="DR21" s="3" t="e">
        <f>DP21*#REF!</f>
        <v>#REF!</v>
      </c>
      <c r="DS21" s="3" t="e">
        <f>DQ21*#REF!</f>
        <v>#REF!</v>
      </c>
      <c r="DT21" s="3" t="e">
        <f>#REF!*J21+#REF!*M21+#REF!*N21+#REF!*O21+P21*Q21+R21*U21+V21*Y21+Z21*AC21+AD21*AG21+AH21*AK21+AL21*AN21+AM21*AO21+AP21*AR21+AQ21*AS21+AT21*AW21+AX21*BA21+BB21*BE21+BF21*BI21+BJ21*BM21+BN21*BQ21+BR21*BU21+BV21*BY21+BZ21*CC21+CD21*CF21+CE21*CG21+CH21*CK21+CL21*CO21+CP21*CQ21+CR21*CS21+CT21*CU21+CV21*CW21+CX21*CY21+CZ21*DA21+DB21*DC21+DD21*DE21+DF21*DG21+DH21*DI21+DJ21*DK21+DL21*DM21+DN21*DO21+#REF!*DP21</f>
        <v>#REF!</v>
      </c>
      <c r="DU21" s="3" t="e">
        <f>#REF!-DT21</f>
        <v>#REF!</v>
      </c>
      <c r="DV21" s="3" t="e">
        <f>#REF!*I21+#REF!*L21+#REF!*N21+#REF!*O21+P21*Q21+R21*T21+V21*X21+Z21*AB21+AD21*AF21+AH21*AJ21+AM21*AO21+AQ21*AS21+AT21*AV21+AX21*AZ21+BB21*BD21+BF21*BH21+BJ21*BL21+BN21*BP21+BR21*BT21+BV21*BX21+BZ21*CB21+CE21*CG21+CH21*CJ21+CL21*CN21+CP21*CQ21+CR21*CS21+CT21*CU21+CV21*CW21+CX21*CY21+CZ21*DA21+DB21*DC21+DD21*DE21+DF21*DG21+DH21*DI21+DJ21*DK21+DL21*DM21+DN21*DO21+#REF!*DQ21</f>
        <v>#REF!</v>
      </c>
      <c r="DW21" s="3" t="e">
        <f>#REF!*I21+#REF!*L21+#REF!*N21+#REF!*O21+P21*Q21+R21*T21+V21*X21+Z21*AB21+AD21*AF21+AH21*AJ21+AM21*AO21+AQ21*AS21+AT21*AV21+AX21*AZ21+BB21*BD21+BF21*BH21+BJ21*BL21+BN21*BP21+BR21*BT21+BV21*BX21+BZ21*CB21+CE21*CG21+CH21*CJ21+CL21*CN21+CP21*CQ21+CR21*CS21+CT21*CU21+CV21*CW21+CX21*CY21+CZ21*DA21+DB21*DC21+DD21*DE21+DF21*DG21+DH21*DI21+DJ21*DK21+DL21*DM21+DN21*DO21+#REF!*DP21</f>
        <v>#REF!</v>
      </c>
      <c r="DX21" s="3" t="e">
        <f t="shared" si="47"/>
        <v>#REF!</v>
      </c>
      <c r="DY21" s="3" t="e">
        <f t="shared" si="48"/>
        <v>#REF!</v>
      </c>
      <c r="DZ21" s="1"/>
    </row>
    <row r="22" spans="1:130" ht="30.75" customHeight="1" x14ac:dyDescent="0.25">
      <c r="A22" s="14">
        <v>20</v>
      </c>
      <c r="B22" s="1" t="s">
        <v>30</v>
      </c>
      <c r="C22" s="13" t="s">
        <v>3</v>
      </c>
      <c r="D22" s="13" t="s">
        <v>3</v>
      </c>
      <c r="F22" s="1" t="s">
        <v>1</v>
      </c>
      <c r="G22" s="12" t="s">
        <v>4</v>
      </c>
      <c r="H22" s="2">
        <f t="shared" si="0"/>
        <v>1183.25</v>
      </c>
      <c r="I22" s="2">
        <v>1183.25</v>
      </c>
      <c r="J22" s="2">
        <f t="shared" si="1"/>
        <v>1183.25</v>
      </c>
      <c r="K22" s="2">
        <v>1230.26</v>
      </c>
      <c r="L22" s="2">
        <v>1230.26</v>
      </c>
      <c r="M22" s="2">
        <v>1230.26</v>
      </c>
      <c r="N22" s="2">
        <v>847.32</v>
      </c>
      <c r="O22" s="3">
        <v>2851.36</v>
      </c>
      <c r="Q22" s="2">
        <v>498.77</v>
      </c>
      <c r="R22" s="3" t="e">
        <f>ROUND(#REF!*0.7,0)</f>
        <v>#REF!</v>
      </c>
      <c r="S22" s="3">
        <f t="shared" si="2"/>
        <v>3449.74</v>
      </c>
      <c r="T22" s="3">
        <v>2711.21</v>
      </c>
      <c r="U22" s="3">
        <f t="shared" si="3"/>
        <v>3449.74</v>
      </c>
      <c r="V22" s="3" t="e">
        <f>ROUND(#REF!*0.2,0)</f>
        <v>#REF!</v>
      </c>
      <c r="W22" s="3">
        <f t="shared" si="4"/>
        <v>2234.39</v>
      </c>
      <c r="X22" s="3">
        <v>1495.86</v>
      </c>
      <c r="Y22" s="3">
        <f t="shared" si="5"/>
        <v>2234.39</v>
      </c>
      <c r="Z22" s="3" t="e">
        <f>ROUND(#REF!*0.0005,0)</f>
        <v>#REF!</v>
      </c>
      <c r="AA22" s="3">
        <f t="shared" si="6"/>
        <v>4423.75</v>
      </c>
      <c r="AB22" s="3">
        <v>3287.53</v>
      </c>
      <c r="AC22" s="3">
        <f t="shared" si="7"/>
        <v>4423.75</v>
      </c>
      <c r="AD22" s="3"/>
      <c r="AE22" s="3">
        <f t="shared" si="8"/>
        <v>4815.59</v>
      </c>
      <c r="AF22" s="3">
        <f t="shared" si="9"/>
        <v>3287.53</v>
      </c>
      <c r="AG22" s="3">
        <f t="shared" si="10"/>
        <v>4815.59</v>
      </c>
      <c r="AH22" s="3" t="e">
        <f>ROUND(#REF!*0.05,0)</f>
        <v>#REF!</v>
      </c>
      <c r="AI22" s="3">
        <f t="shared" si="11"/>
        <v>3505</v>
      </c>
      <c r="AJ22" s="3">
        <f t="shared" si="12"/>
        <v>2711.21</v>
      </c>
      <c r="AK22" s="3">
        <f t="shared" si="13"/>
        <v>3505</v>
      </c>
      <c r="AL22" s="3" t="e">
        <f>ROUND(#REF!*0.001,0)</f>
        <v>#REF!</v>
      </c>
      <c r="AM22" s="3" t="e">
        <f t="shared" si="14"/>
        <v>#REF!</v>
      </c>
      <c r="AN22" s="3">
        <f t="shared" si="15"/>
        <v>34310.36</v>
      </c>
      <c r="AO22" s="3">
        <v>2175.13</v>
      </c>
      <c r="AP22" s="3" t="e">
        <f>ROUND(#REF!*0.001,0)</f>
        <v>#REF!</v>
      </c>
      <c r="AQ22" s="3" t="e">
        <f t="shared" si="16"/>
        <v>#REF!</v>
      </c>
      <c r="AR22" s="3">
        <f t="shared" si="17"/>
        <v>10632.67</v>
      </c>
      <c r="AS22" s="3">
        <f t="shared" si="18"/>
        <v>2175.13</v>
      </c>
      <c r="AT22" s="15" t="e">
        <f>ROUND(#REF!*0.005,0)</f>
        <v>#REF!</v>
      </c>
      <c r="AU22" s="3">
        <f t="shared" si="19"/>
        <v>3449.74</v>
      </c>
      <c r="AV22" s="3">
        <f t="shared" si="20"/>
        <v>2711.21</v>
      </c>
      <c r="AW22" s="3">
        <f t="shared" si="21"/>
        <v>3449.74</v>
      </c>
      <c r="AX22" s="15" t="e">
        <f>ROUND(#REF!*0.005,0)</f>
        <v>#REF!</v>
      </c>
      <c r="AY22" s="3">
        <f t="shared" si="22"/>
        <v>3449.74</v>
      </c>
      <c r="AZ22" s="3">
        <f t="shared" si="23"/>
        <v>2711.21</v>
      </c>
      <c r="BA22" s="3">
        <f t="shared" si="24"/>
        <v>3449.74</v>
      </c>
      <c r="BB22" s="3" t="e">
        <f>ROUND(#REF!*0.8,0)</f>
        <v>#REF!</v>
      </c>
      <c r="BC22" s="3">
        <f t="shared" si="25"/>
        <v>5462.65</v>
      </c>
      <c r="BD22" s="3">
        <v>2735.08</v>
      </c>
      <c r="BE22" s="3">
        <f t="shared" si="26"/>
        <v>5462.65</v>
      </c>
      <c r="BF22" s="3" t="e">
        <f>ROUND(#REF!*0.1,0)</f>
        <v>#REF!</v>
      </c>
      <c r="BG22" s="3">
        <f t="shared" si="27"/>
        <v>4282.16</v>
      </c>
      <c r="BH22" s="3">
        <v>1554.59</v>
      </c>
      <c r="BI22" s="3">
        <f t="shared" si="28"/>
        <v>4282.16</v>
      </c>
      <c r="BJ22" s="3" t="e">
        <f>ROUND(#REF!*0.03,0)</f>
        <v>#REF!</v>
      </c>
      <c r="BK22" s="3">
        <f t="shared" si="29"/>
        <v>5602</v>
      </c>
      <c r="BL22" s="3">
        <f t="shared" si="30"/>
        <v>2735.08</v>
      </c>
      <c r="BM22" s="3">
        <f t="shared" si="31"/>
        <v>5602</v>
      </c>
      <c r="BN22" s="3" t="e">
        <f>ROUND(#REF!*0.021,0)</f>
        <v>#REF!</v>
      </c>
      <c r="BO22" s="3">
        <f t="shared" si="32"/>
        <v>13093.75</v>
      </c>
      <c r="BP22" s="3">
        <v>2735.08</v>
      </c>
      <c r="BQ22" s="3">
        <f t="shared" si="33"/>
        <v>13093.75</v>
      </c>
      <c r="BR22" s="3" t="e">
        <f>ROUND(#REF!*0.02,0)</f>
        <v>#REF!</v>
      </c>
      <c r="BS22" s="3">
        <f t="shared" si="34"/>
        <v>13243.289999999999</v>
      </c>
      <c r="BT22" s="3">
        <f t="shared" si="35"/>
        <v>2735.08</v>
      </c>
      <c r="BU22" s="3">
        <f t="shared" si="36"/>
        <v>13243.289999999999</v>
      </c>
      <c r="BV22" s="3" t="e">
        <f>ROUND(#REF!*0.01,0)</f>
        <v>#REF!</v>
      </c>
      <c r="BW22" s="3">
        <f t="shared" si="37"/>
        <v>4285.09</v>
      </c>
      <c r="BX22" s="3">
        <v>4079.03</v>
      </c>
      <c r="BY22" s="3">
        <f t="shared" si="38"/>
        <v>4285.09</v>
      </c>
      <c r="BZ22" s="3" t="e">
        <f>ROUND(#REF!*0.005,0)</f>
        <v>#REF!</v>
      </c>
      <c r="CA22" s="3">
        <f t="shared" si="39"/>
        <v>4285.09</v>
      </c>
      <c r="CB22" s="3">
        <f t="shared" si="40"/>
        <v>4079.03</v>
      </c>
      <c r="CC22" s="3">
        <f t="shared" si="41"/>
        <v>4285.09</v>
      </c>
      <c r="CD22" s="3" t="e">
        <f>ROUND(#REF!*0.005,0)</f>
        <v>#REF!</v>
      </c>
      <c r="CE22" s="15" t="e">
        <f t="shared" si="42"/>
        <v>#REF!</v>
      </c>
      <c r="CF22" s="3">
        <f>65000</f>
        <v>65000</v>
      </c>
      <c r="CG22" s="3">
        <v>4239.59</v>
      </c>
      <c r="CH22" s="3" t="e">
        <f>ROUND(#REF!*0.01,0)</f>
        <v>#REF!</v>
      </c>
      <c r="CI22" s="3">
        <f t="shared" si="43"/>
        <v>14500.599999999999</v>
      </c>
      <c r="CJ22" s="3">
        <v>4374.04</v>
      </c>
      <c r="CK22" s="3">
        <f t="shared" si="44"/>
        <v>14500.599999999999</v>
      </c>
      <c r="CL22" s="3" t="e">
        <f>ROUND(#REF!*0.008,0)</f>
        <v>#REF!</v>
      </c>
      <c r="CM22" s="3">
        <f t="shared" si="45"/>
        <v>14109.67</v>
      </c>
      <c r="CN22" s="3">
        <v>3311.4</v>
      </c>
      <c r="CO22" s="3">
        <f t="shared" si="46"/>
        <v>14109.67</v>
      </c>
      <c r="CP22" s="2" t="e">
        <f>ROUND(#REF!*0.0005,0)</f>
        <v>#REF!</v>
      </c>
      <c r="CQ22" s="2">
        <v>9043.74</v>
      </c>
      <c r="CR22" s="2" t="e">
        <f>ROUND(#REF!*0.0003,0)</f>
        <v>#REF!</v>
      </c>
      <c r="CS22" s="2">
        <v>62005.599999999999</v>
      </c>
      <c r="CT22" s="2" t="e">
        <f>ROUND(#REF!*0.0004,0)</f>
        <v>#REF!</v>
      </c>
      <c r="CU22" s="2">
        <v>8555.06</v>
      </c>
      <c r="CV22" s="2" t="e">
        <f>ROUND(#REF!*0.0002,0)</f>
        <v>#REF!</v>
      </c>
      <c r="CW22" s="2">
        <v>54822.31</v>
      </c>
      <c r="CX22" s="2" t="e">
        <f>ROUND((#REF!+#REF!)*0.005,0)</f>
        <v>#REF!</v>
      </c>
      <c r="CY22" s="2">
        <v>2082.58</v>
      </c>
      <c r="CZ22" s="2" t="e">
        <f>ROUND(#REF!*0.00005,0)</f>
        <v>#REF!</v>
      </c>
      <c r="DA22" s="2">
        <v>17972.09</v>
      </c>
      <c r="DC22" s="2">
        <v>26581.19</v>
      </c>
      <c r="DD22" s="2" t="e">
        <f>ROUND(#REF!*0.0002,0)</f>
        <v>#REF!</v>
      </c>
      <c r="DE22" s="2">
        <v>8944.92</v>
      </c>
      <c r="DF22" s="2" t="e">
        <f>#REF!+#REF!</f>
        <v>#REF!</v>
      </c>
      <c r="DG22" s="2">
        <v>644.47</v>
      </c>
      <c r="DI22" s="2">
        <v>69527.88</v>
      </c>
      <c r="DK22" s="2">
        <v>7967.33</v>
      </c>
      <c r="DL22" s="2" t="e">
        <f>ROUND(#REF!*0.00015,0)</f>
        <v>#REF!</v>
      </c>
      <c r="DM22" s="2">
        <v>2470.12</v>
      </c>
      <c r="DN22" s="2" t="e">
        <f>ROUND(#REF!*0.00013,0)</f>
        <v>#REF!</v>
      </c>
      <c r="DO22" s="2">
        <v>2410.12</v>
      </c>
      <c r="DP22" s="3">
        <v>130.24</v>
      </c>
      <c r="DQ22" s="3">
        <v>70.69</v>
      </c>
      <c r="DR22" s="3" t="e">
        <f>DP22*#REF!</f>
        <v>#REF!</v>
      </c>
      <c r="DS22" s="3" t="e">
        <f>DQ22*#REF!</f>
        <v>#REF!</v>
      </c>
      <c r="DT22" s="3" t="e">
        <f>#REF!*J22+#REF!*M22+#REF!*N22+#REF!*O22+P22*Q22+R22*U22+V22*Y22+Z22*AC22+AD22*AG22+AH22*AK22+AL22*AN22+AM22*AO22+AP22*AR22+AQ22*AS22+AT22*AW22+AX22*BA22+BB22*BE22+BF22*BI22+BJ22*BM22+BN22*BQ22+BR22*BU22+BV22*BY22+BZ22*CC22+CD22*CF22+CE22*CG22+CH22*CK22+CL22*CO22+CP22*CQ22+CR22*CS22+CT22*CU22+CV22*CW22+CX22*CY22+CZ22*DA22+DB22*DC22+DD22*DE22+DF22*DG22+DH22*DI22+DJ22*DK22+DL22*DM22+DN22*DO22+#REF!*DP22</f>
        <v>#REF!</v>
      </c>
      <c r="DU22" s="3" t="e">
        <f>#REF!-DT22</f>
        <v>#REF!</v>
      </c>
      <c r="DV22" s="3" t="e">
        <f>#REF!*I22+#REF!*L22+#REF!*N22+#REF!*O22+P22*Q22+R22*T22+V22*X22+Z22*AB22+AD22*AF22+AH22*AJ22+AM22*AO22+AQ22*AS22+AT22*AV22+AX22*AZ22+BB22*BD22+BF22*BH22+BJ22*BL22+BN22*BP22+BR22*BT22+BV22*BX22+BZ22*CB22+CE22*CG22+CH22*CJ22+CL22*CN22+CP22*CQ22+CR22*CS22+CT22*CU22+CV22*CW22+CX22*CY22+CZ22*DA22+DB22*DC22+DD22*DE22+DF22*DG22+DH22*DI22+DJ22*DK22+DL22*DM22+DN22*DO22+#REF!*DQ22</f>
        <v>#REF!</v>
      </c>
      <c r="DW22" s="3" t="e">
        <f>#REF!*I22+#REF!*L22+#REF!*N22+#REF!*O22+P22*Q22+R22*T22+V22*X22+Z22*AB22+AD22*AF22+AH22*AJ22+AM22*AO22+AQ22*AS22+AT22*AV22+AX22*AZ22+BB22*BD22+BF22*BH22+BJ22*BL22+BN22*BP22+BR22*BT22+BV22*BX22+BZ22*CB22+CE22*CG22+CH22*CJ22+CL22*CN22+CP22*CQ22+CR22*CS22+CT22*CU22+CV22*CW22+CX22*CY22+CZ22*DA22+DB22*DC22+DD22*DE22+DF22*DG22+DH22*DI22+DJ22*DK22+DL22*DM22+DN22*DO22+#REF!*DP22</f>
        <v>#REF!</v>
      </c>
      <c r="DX22" s="3" t="e">
        <f t="shared" si="47"/>
        <v>#REF!</v>
      </c>
      <c r="DY22" s="3" t="e">
        <f t="shared" si="48"/>
        <v>#REF!</v>
      </c>
      <c r="DZ22" s="1"/>
    </row>
    <row r="23" spans="1:130" ht="30.75" customHeight="1" x14ac:dyDescent="0.25">
      <c r="A23" s="14">
        <v>21</v>
      </c>
      <c r="B23" s="1" t="s">
        <v>29</v>
      </c>
      <c r="C23" s="13" t="s">
        <v>3</v>
      </c>
      <c r="D23" s="13" t="s">
        <v>3</v>
      </c>
      <c r="F23" s="1" t="s">
        <v>1</v>
      </c>
      <c r="G23" s="12" t="s">
        <v>4</v>
      </c>
      <c r="H23" s="2">
        <f t="shared" si="0"/>
        <v>1183.25</v>
      </c>
      <c r="I23" s="2">
        <v>1183.25</v>
      </c>
      <c r="J23" s="2">
        <f t="shared" si="1"/>
        <v>1183.25</v>
      </c>
      <c r="K23" s="2">
        <v>1230.26</v>
      </c>
      <c r="L23" s="2">
        <v>1230.26</v>
      </c>
      <c r="M23" s="2">
        <v>1230.26</v>
      </c>
      <c r="N23" s="2">
        <v>847.32</v>
      </c>
      <c r="O23" s="3">
        <v>2851.36</v>
      </c>
      <c r="Q23" s="2">
        <v>498.77</v>
      </c>
      <c r="R23" s="3" t="e">
        <f>ROUND(#REF!*0.7,0)</f>
        <v>#REF!</v>
      </c>
      <c r="S23" s="3">
        <f t="shared" si="2"/>
        <v>3449.74</v>
      </c>
      <c r="T23" s="3">
        <v>2711.21</v>
      </c>
      <c r="U23" s="3">
        <f t="shared" si="3"/>
        <v>3449.74</v>
      </c>
      <c r="V23" s="3" t="e">
        <f>ROUND(#REF!*0.2,0)</f>
        <v>#REF!</v>
      </c>
      <c r="W23" s="3">
        <f t="shared" si="4"/>
        <v>2234.39</v>
      </c>
      <c r="X23" s="3">
        <v>1495.86</v>
      </c>
      <c r="Y23" s="3">
        <f t="shared" si="5"/>
        <v>2234.39</v>
      </c>
      <c r="Z23" s="3" t="e">
        <f>ROUND(#REF!*0.0005,0)</f>
        <v>#REF!</v>
      </c>
      <c r="AA23" s="3">
        <f t="shared" si="6"/>
        <v>4423.75</v>
      </c>
      <c r="AB23" s="3">
        <v>3287.53</v>
      </c>
      <c r="AC23" s="3">
        <f t="shared" si="7"/>
        <v>4423.75</v>
      </c>
      <c r="AD23" s="3" t="e">
        <f>ROUND(#REF!*0.008,0)</f>
        <v>#REF!</v>
      </c>
      <c r="AE23" s="3">
        <f t="shared" si="8"/>
        <v>4815.59</v>
      </c>
      <c r="AF23" s="3">
        <f t="shared" si="9"/>
        <v>3287.53</v>
      </c>
      <c r="AG23" s="3">
        <f t="shared" si="10"/>
        <v>4815.59</v>
      </c>
      <c r="AH23" s="3" t="e">
        <f>ROUND(#REF!*0.05,0)</f>
        <v>#REF!</v>
      </c>
      <c r="AI23" s="3">
        <f t="shared" si="11"/>
        <v>3505</v>
      </c>
      <c r="AJ23" s="3">
        <f t="shared" si="12"/>
        <v>2711.21</v>
      </c>
      <c r="AK23" s="3">
        <f t="shared" si="13"/>
        <v>3505</v>
      </c>
      <c r="AL23" s="3" t="e">
        <f>ROUND(#REF!*0.001,0)</f>
        <v>#REF!</v>
      </c>
      <c r="AM23" s="3" t="e">
        <f t="shared" si="14"/>
        <v>#REF!</v>
      </c>
      <c r="AN23" s="3">
        <f t="shared" si="15"/>
        <v>34310.36</v>
      </c>
      <c r="AO23" s="3">
        <v>2175.13</v>
      </c>
      <c r="AP23" s="3" t="e">
        <f>ROUND(#REF!*0.001,0)</f>
        <v>#REF!</v>
      </c>
      <c r="AQ23" s="3" t="e">
        <f t="shared" si="16"/>
        <v>#REF!</v>
      </c>
      <c r="AR23" s="3">
        <f t="shared" si="17"/>
        <v>10632.67</v>
      </c>
      <c r="AS23" s="3">
        <f t="shared" si="18"/>
        <v>2175.13</v>
      </c>
      <c r="AT23" s="15" t="e">
        <f>ROUND(#REF!*0.005,0)</f>
        <v>#REF!</v>
      </c>
      <c r="AU23" s="3">
        <f t="shared" si="19"/>
        <v>3449.74</v>
      </c>
      <c r="AV23" s="3">
        <f t="shared" si="20"/>
        <v>2711.21</v>
      </c>
      <c r="AW23" s="3">
        <f t="shared" si="21"/>
        <v>3449.74</v>
      </c>
      <c r="AX23" s="15" t="e">
        <f>ROUND(#REF!*0.005,0)</f>
        <v>#REF!</v>
      </c>
      <c r="AY23" s="3">
        <f t="shared" si="22"/>
        <v>3449.74</v>
      </c>
      <c r="AZ23" s="3">
        <f t="shared" si="23"/>
        <v>2711.21</v>
      </c>
      <c r="BA23" s="3">
        <f t="shared" si="24"/>
        <v>3449.74</v>
      </c>
      <c r="BB23" s="3" t="e">
        <f>ROUND(#REF!*0.8,0)</f>
        <v>#REF!</v>
      </c>
      <c r="BC23" s="3">
        <f t="shared" si="25"/>
        <v>5462.65</v>
      </c>
      <c r="BD23" s="3">
        <v>2735.08</v>
      </c>
      <c r="BE23" s="3">
        <f t="shared" si="26"/>
        <v>5462.65</v>
      </c>
      <c r="BF23" s="3" t="e">
        <f>ROUND(#REF!*0.1,0)</f>
        <v>#REF!</v>
      </c>
      <c r="BG23" s="3">
        <f t="shared" si="27"/>
        <v>4282.16</v>
      </c>
      <c r="BH23" s="3">
        <v>1554.59</v>
      </c>
      <c r="BI23" s="3">
        <f t="shared" si="28"/>
        <v>4282.16</v>
      </c>
      <c r="BJ23" s="3" t="e">
        <f>ROUND(#REF!*0.03,0)</f>
        <v>#REF!</v>
      </c>
      <c r="BK23" s="3">
        <f t="shared" si="29"/>
        <v>5602</v>
      </c>
      <c r="BL23" s="3">
        <f t="shared" si="30"/>
        <v>2735.08</v>
      </c>
      <c r="BM23" s="3">
        <f t="shared" si="31"/>
        <v>5602</v>
      </c>
      <c r="BN23" s="3" t="e">
        <f>ROUND(#REF!*0.021,0)</f>
        <v>#REF!</v>
      </c>
      <c r="BO23" s="3">
        <f t="shared" si="32"/>
        <v>13093.75</v>
      </c>
      <c r="BP23" s="3">
        <v>2735.08</v>
      </c>
      <c r="BQ23" s="3">
        <f t="shared" si="33"/>
        <v>13093.75</v>
      </c>
      <c r="BR23" s="3" t="e">
        <f>ROUND(#REF!*0.02,0)</f>
        <v>#REF!</v>
      </c>
      <c r="BS23" s="3">
        <f t="shared" si="34"/>
        <v>13243.289999999999</v>
      </c>
      <c r="BT23" s="3">
        <f t="shared" si="35"/>
        <v>2735.08</v>
      </c>
      <c r="BU23" s="3">
        <f t="shared" si="36"/>
        <v>13243.289999999999</v>
      </c>
      <c r="BV23" s="3" t="e">
        <f>ROUND(#REF!*0.01,0)</f>
        <v>#REF!</v>
      </c>
      <c r="BW23" s="3">
        <f t="shared" si="37"/>
        <v>4285.09</v>
      </c>
      <c r="BX23" s="3">
        <v>4079.03</v>
      </c>
      <c r="BY23" s="3">
        <f t="shared" si="38"/>
        <v>4285.09</v>
      </c>
      <c r="BZ23" s="3" t="e">
        <f>ROUND(#REF!*0.005,0)</f>
        <v>#REF!</v>
      </c>
      <c r="CA23" s="3">
        <f t="shared" si="39"/>
        <v>4285.09</v>
      </c>
      <c r="CB23" s="3">
        <f t="shared" si="40"/>
        <v>4079.03</v>
      </c>
      <c r="CC23" s="3">
        <f t="shared" si="41"/>
        <v>4285.09</v>
      </c>
      <c r="CD23" s="3" t="e">
        <f>ROUND(#REF!*0.005,0)</f>
        <v>#REF!</v>
      </c>
      <c r="CE23" s="15" t="e">
        <f t="shared" si="42"/>
        <v>#REF!</v>
      </c>
      <c r="CF23" s="3">
        <f>65000</f>
        <v>65000</v>
      </c>
      <c r="CG23" s="3">
        <v>4239.59</v>
      </c>
      <c r="CH23" s="3" t="e">
        <f>ROUND(#REF!*0.01,0)</f>
        <v>#REF!</v>
      </c>
      <c r="CI23" s="3">
        <f t="shared" si="43"/>
        <v>14500.599999999999</v>
      </c>
      <c r="CJ23" s="3">
        <v>4374.04</v>
      </c>
      <c r="CK23" s="3">
        <f t="shared" si="44"/>
        <v>14500.599999999999</v>
      </c>
      <c r="CL23" s="3" t="e">
        <f>ROUND(#REF!*0.008,0)</f>
        <v>#REF!</v>
      </c>
      <c r="CM23" s="3">
        <f t="shared" si="45"/>
        <v>14109.67</v>
      </c>
      <c r="CN23" s="3">
        <v>3311.4</v>
      </c>
      <c r="CO23" s="3">
        <f t="shared" si="46"/>
        <v>14109.67</v>
      </c>
      <c r="CP23" s="2" t="e">
        <f>ROUND(#REF!*0.0005,0)</f>
        <v>#REF!</v>
      </c>
      <c r="CQ23" s="2">
        <v>9043.74</v>
      </c>
      <c r="CR23" s="2" t="e">
        <f>ROUND(#REF!*0.0003,0)</f>
        <v>#REF!</v>
      </c>
      <c r="CS23" s="2">
        <v>62005.599999999999</v>
      </c>
      <c r="CT23" s="2" t="e">
        <f>ROUND(#REF!*0.0004,0)</f>
        <v>#REF!</v>
      </c>
      <c r="CU23" s="2">
        <v>8555.06</v>
      </c>
      <c r="CV23" s="2" t="e">
        <f>ROUND(#REF!*0.0002,0)</f>
        <v>#REF!</v>
      </c>
      <c r="CW23" s="2">
        <v>54822.31</v>
      </c>
      <c r="CX23" s="2" t="e">
        <f>ROUND((#REF!+#REF!)*0.005,0)</f>
        <v>#REF!</v>
      </c>
      <c r="CY23" s="2">
        <v>2082.58</v>
      </c>
      <c r="CZ23" s="2" t="e">
        <f>ROUND(#REF!*0.00005,0)</f>
        <v>#REF!</v>
      </c>
      <c r="DA23" s="2">
        <v>17972.09</v>
      </c>
      <c r="DC23" s="2">
        <v>26581.19</v>
      </c>
      <c r="DD23" s="2" t="e">
        <f>ROUND(#REF!*0.0002,0)</f>
        <v>#REF!</v>
      </c>
      <c r="DE23" s="2">
        <v>8944.92</v>
      </c>
      <c r="DF23" s="2" t="e">
        <f>#REF!+#REF!</f>
        <v>#REF!</v>
      </c>
      <c r="DG23" s="2">
        <v>644.47</v>
      </c>
      <c r="DI23" s="2">
        <v>69527.88</v>
      </c>
      <c r="DK23" s="2">
        <v>7967.33</v>
      </c>
      <c r="DL23" s="2" t="e">
        <f>ROUND(#REF!*0.00015,0)</f>
        <v>#REF!</v>
      </c>
      <c r="DM23" s="2">
        <v>2470.12</v>
      </c>
      <c r="DN23" s="2" t="e">
        <f>ROUND(#REF!*0.00013,0)</f>
        <v>#REF!</v>
      </c>
      <c r="DO23" s="2">
        <v>2410.12</v>
      </c>
      <c r="DP23" s="3">
        <v>130.24</v>
      </c>
      <c r="DQ23" s="3">
        <v>70.69</v>
      </c>
      <c r="DR23" s="3" t="e">
        <f>DP23*#REF!</f>
        <v>#REF!</v>
      </c>
      <c r="DS23" s="3" t="e">
        <f>DQ23*#REF!</f>
        <v>#REF!</v>
      </c>
      <c r="DT23" s="3" t="e">
        <f>#REF!*J23+#REF!*M23+#REF!*N23+#REF!*O23+P23*Q23+R23*U23+V23*Y23+Z23*AC23+AD23*AG23+AH23*AK23+AL23*AN23+AM23*AO23+AP23*AR23+AQ23*AS23+AT23*AW23+AX23*BA23+BB23*BE23+BF23*BI23+BJ23*BM23+BN23*BQ23+BR23*BU23+BV23*BY23+BZ23*CC23+CD23*CF23+CE23*CG23+CH23*CK23+CL23*CO23+CP23*CQ23+CR23*CS23+CT23*CU23+CV23*CW23+CX23*CY23+CZ23*DA23+DB23*DC23+DD23*DE23+DF23*DG23+DH23*DI23+DJ23*DK23+DL23*DM23+DN23*DO23+#REF!*DP23</f>
        <v>#REF!</v>
      </c>
      <c r="DU23" s="3" t="e">
        <f>#REF!-DT23</f>
        <v>#REF!</v>
      </c>
      <c r="DV23" s="3" t="e">
        <f>#REF!*I23+#REF!*L23+#REF!*N23+#REF!*O23+P23*Q23+R23*T23+V23*X23+Z23*AB23+AD23*AF23+AH23*AJ23+AM23*AO23+AQ23*AS23+AT23*AV23+AX23*AZ23+BB23*BD23+BF23*BH23+BJ23*BL23+BN23*BP23+BR23*BT23+BV23*BX23+BZ23*CB23+CE23*CG23+CH23*CJ23+CL23*CN23+CP23*CQ23+CR23*CS23+CT23*CU23+CV23*CW23+CX23*CY23+CZ23*DA23+DB23*DC23+DD23*DE23+DF23*DG23+DH23*DI23+DJ23*DK23+DL23*DM23+DN23*DO23+#REF!*DQ23</f>
        <v>#REF!</v>
      </c>
      <c r="DW23" s="3" t="e">
        <f>#REF!*I23+#REF!*L23+#REF!*N23+#REF!*O23+P23*Q23+R23*T23+V23*X23+Z23*AB23+AD23*AF23+AH23*AJ23+AM23*AO23+AQ23*AS23+AT23*AV23+AX23*AZ23+BB23*BD23+BF23*BH23+BJ23*BL23+BN23*BP23+BR23*BT23+BV23*BX23+BZ23*CB23+CE23*CG23+CH23*CJ23+CL23*CN23+CP23*CQ23+CR23*CS23+CT23*CU23+CV23*CW23+CX23*CY23+CZ23*DA23+DB23*DC23+DD23*DE23+DF23*DG23+DH23*DI23+DJ23*DK23+DL23*DM23+DN23*DO23+#REF!*DP23</f>
        <v>#REF!</v>
      </c>
      <c r="DX23" s="3" t="e">
        <f t="shared" si="47"/>
        <v>#REF!</v>
      </c>
      <c r="DY23" s="3" t="e">
        <f t="shared" si="48"/>
        <v>#REF!</v>
      </c>
      <c r="DZ23" s="1"/>
    </row>
    <row r="24" spans="1:130" ht="30.75" customHeight="1" x14ac:dyDescent="0.25">
      <c r="A24" s="14">
        <v>22</v>
      </c>
      <c r="B24" s="1" t="s">
        <v>28</v>
      </c>
      <c r="C24" s="13" t="s">
        <v>3</v>
      </c>
      <c r="D24" s="13" t="s">
        <v>3</v>
      </c>
      <c r="F24" s="1" t="s">
        <v>1</v>
      </c>
      <c r="G24" s="12" t="s">
        <v>4</v>
      </c>
      <c r="H24" s="2">
        <f t="shared" si="0"/>
        <v>1183.25</v>
      </c>
      <c r="I24" s="2">
        <v>1183.25</v>
      </c>
      <c r="J24" s="2">
        <f t="shared" si="1"/>
        <v>1183.25</v>
      </c>
      <c r="K24" s="2">
        <v>1230.26</v>
      </c>
      <c r="L24" s="2">
        <v>1230.26</v>
      </c>
      <c r="M24" s="2">
        <v>1230.26</v>
      </c>
      <c r="N24" s="2">
        <v>847.32</v>
      </c>
      <c r="O24" s="3">
        <v>2851.36</v>
      </c>
      <c r="Q24" s="2">
        <v>498.77</v>
      </c>
      <c r="R24" s="3" t="e">
        <f>ROUND(#REF!*0.7,0)</f>
        <v>#REF!</v>
      </c>
      <c r="S24" s="3">
        <f t="shared" si="2"/>
        <v>3449.74</v>
      </c>
      <c r="T24" s="3">
        <v>2711.21</v>
      </c>
      <c r="U24" s="3">
        <f t="shared" si="3"/>
        <v>3449.74</v>
      </c>
      <c r="V24" s="3" t="e">
        <f>ROUND(#REF!*0.2,0)</f>
        <v>#REF!</v>
      </c>
      <c r="W24" s="3">
        <f t="shared" si="4"/>
        <v>2234.39</v>
      </c>
      <c r="X24" s="3">
        <v>1495.86</v>
      </c>
      <c r="Y24" s="3">
        <f t="shared" si="5"/>
        <v>2234.39</v>
      </c>
      <c r="Z24" s="3" t="e">
        <f>ROUND(#REF!*0.0005,0)</f>
        <v>#REF!</v>
      </c>
      <c r="AA24" s="3">
        <f t="shared" si="6"/>
        <v>4423.75</v>
      </c>
      <c r="AB24" s="3">
        <v>3287.53</v>
      </c>
      <c r="AC24" s="3">
        <f t="shared" si="7"/>
        <v>4423.75</v>
      </c>
      <c r="AD24" s="3" t="e">
        <f>ROUND(#REF!*0.008,0)</f>
        <v>#REF!</v>
      </c>
      <c r="AE24" s="3">
        <f t="shared" si="8"/>
        <v>4815.59</v>
      </c>
      <c r="AF24" s="3">
        <f t="shared" si="9"/>
        <v>3287.53</v>
      </c>
      <c r="AG24" s="3">
        <f t="shared" si="10"/>
        <v>4815.59</v>
      </c>
      <c r="AH24" s="3" t="e">
        <f>ROUND(#REF!*0.05,0)</f>
        <v>#REF!</v>
      </c>
      <c r="AI24" s="3">
        <f t="shared" si="11"/>
        <v>3505</v>
      </c>
      <c r="AJ24" s="3">
        <f t="shared" si="12"/>
        <v>2711.21</v>
      </c>
      <c r="AK24" s="3">
        <f t="shared" si="13"/>
        <v>3505</v>
      </c>
      <c r="AL24" s="3" t="e">
        <f>ROUND(#REF!*0.001,0)</f>
        <v>#REF!</v>
      </c>
      <c r="AM24" s="3" t="e">
        <f t="shared" si="14"/>
        <v>#REF!</v>
      </c>
      <c r="AN24" s="3">
        <f t="shared" si="15"/>
        <v>34310.36</v>
      </c>
      <c r="AO24" s="3">
        <v>2175.13</v>
      </c>
      <c r="AP24" s="3" t="e">
        <f>ROUND(#REF!*0.001,0)</f>
        <v>#REF!</v>
      </c>
      <c r="AQ24" s="3" t="e">
        <f t="shared" si="16"/>
        <v>#REF!</v>
      </c>
      <c r="AR24" s="3">
        <f t="shared" si="17"/>
        <v>10632.67</v>
      </c>
      <c r="AS24" s="3">
        <f t="shared" si="18"/>
        <v>2175.13</v>
      </c>
      <c r="AT24" s="15" t="e">
        <f>ROUND(#REF!*0.005,0)</f>
        <v>#REF!</v>
      </c>
      <c r="AU24" s="3">
        <f t="shared" si="19"/>
        <v>3449.74</v>
      </c>
      <c r="AV24" s="3">
        <f t="shared" si="20"/>
        <v>2711.21</v>
      </c>
      <c r="AW24" s="3">
        <f t="shared" si="21"/>
        <v>3449.74</v>
      </c>
      <c r="AX24" s="15" t="e">
        <f>ROUND(#REF!*0.005,0)</f>
        <v>#REF!</v>
      </c>
      <c r="AY24" s="3">
        <f t="shared" si="22"/>
        <v>3449.74</v>
      </c>
      <c r="AZ24" s="3">
        <f t="shared" si="23"/>
        <v>2711.21</v>
      </c>
      <c r="BA24" s="3">
        <f t="shared" si="24"/>
        <v>3449.74</v>
      </c>
      <c r="BB24" s="3" t="e">
        <f>ROUND(#REF!*0.8,0)</f>
        <v>#REF!</v>
      </c>
      <c r="BC24" s="3">
        <f t="shared" si="25"/>
        <v>5462.65</v>
      </c>
      <c r="BD24" s="3">
        <v>2735.08</v>
      </c>
      <c r="BE24" s="3">
        <f t="shared" si="26"/>
        <v>5462.65</v>
      </c>
      <c r="BF24" s="3" t="e">
        <f>ROUND(#REF!*0.1,0)</f>
        <v>#REF!</v>
      </c>
      <c r="BG24" s="3">
        <f t="shared" si="27"/>
        <v>4282.16</v>
      </c>
      <c r="BH24" s="3">
        <v>1554.59</v>
      </c>
      <c r="BI24" s="3">
        <f t="shared" si="28"/>
        <v>4282.16</v>
      </c>
      <c r="BJ24" s="3" t="e">
        <f>ROUND(#REF!*0.03,0)</f>
        <v>#REF!</v>
      </c>
      <c r="BK24" s="3">
        <f t="shared" si="29"/>
        <v>5602</v>
      </c>
      <c r="BL24" s="3">
        <f t="shared" si="30"/>
        <v>2735.08</v>
      </c>
      <c r="BM24" s="3">
        <f t="shared" si="31"/>
        <v>5602</v>
      </c>
      <c r="BN24" s="3" t="e">
        <f>ROUND(#REF!*0.021,0)</f>
        <v>#REF!</v>
      </c>
      <c r="BO24" s="3">
        <f t="shared" si="32"/>
        <v>13093.75</v>
      </c>
      <c r="BP24" s="3">
        <v>2735.08</v>
      </c>
      <c r="BQ24" s="3">
        <f t="shared" si="33"/>
        <v>13093.75</v>
      </c>
      <c r="BR24" s="3" t="e">
        <f>ROUND(#REF!*0.02,0)</f>
        <v>#REF!</v>
      </c>
      <c r="BS24" s="3">
        <f t="shared" si="34"/>
        <v>13243.289999999999</v>
      </c>
      <c r="BT24" s="3">
        <f t="shared" si="35"/>
        <v>2735.08</v>
      </c>
      <c r="BU24" s="3">
        <f t="shared" si="36"/>
        <v>13243.289999999999</v>
      </c>
      <c r="BV24" s="3" t="e">
        <f>ROUND(#REF!*0.01,0)</f>
        <v>#REF!</v>
      </c>
      <c r="BW24" s="3">
        <f t="shared" si="37"/>
        <v>4285.09</v>
      </c>
      <c r="BX24" s="3">
        <v>4079.03</v>
      </c>
      <c r="BY24" s="3">
        <f t="shared" si="38"/>
        <v>4285.09</v>
      </c>
      <c r="BZ24" s="3" t="e">
        <f>ROUND(#REF!*0.005,0)</f>
        <v>#REF!</v>
      </c>
      <c r="CA24" s="3">
        <f t="shared" si="39"/>
        <v>4285.09</v>
      </c>
      <c r="CB24" s="3">
        <f t="shared" si="40"/>
        <v>4079.03</v>
      </c>
      <c r="CC24" s="3">
        <f t="shared" si="41"/>
        <v>4285.09</v>
      </c>
      <c r="CD24" s="3" t="e">
        <f>ROUND(#REF!*0.005,0)</f>
        <v>#REF!</v>
      </c>
      <c r="CE24" s="15" t="e">
        <f t="shared" si="42"/>
        <v>#REF!</v>
      </c>
      <c r="CF24" s="3">
        <f>65000</f>
        <v>65000</v>
      </c>
      <c r="CG24" s="3">
        <v>4239.59</v>
      </c>
      <c r="CH24" s="3" t="e">
        <f>ROUND(#REF!*0.01,0)</f>
        <v>#REF!</v>
      </c>
      <c r="CI24" s="3">
        <f t="shared" si="43"/>
        <v>14500.599999999999</v>
      </c>
      <c r="CJ24" s="3">
        <v>4374.04</v>
      </c>
      <c r="CK24" s="3">
        <f t="shared" si="44"/>
        <v>14500.599999999999</v>
      </c>
      <c r="CL24" s="3" t="e">
        <f>ROUND(#REF!*0.008,0)</f>
        <v>#REF!</v>
      </c>
      <c r="CM24" s="3">
        <f t="shared" si="45"/>
        <v>14109.67</v>
      </c>
      <c r="CN24" s="3">
        <v>3311.4</v>
      </c>
      <c r="CO24" s="3">
        <f t="shared" si="46"/>
        <v>14109.67</v>
      </c>
      <c r="CP24" s="2" t="e">
        <f>ROUND(#REF!*0.0005,0)</f>
        <v>#REF!</v>
      </c>
      <c r="CQ24" s="2">
        <v>9043.74</v>
      </c>
      <c r="CR24" s="2" t="e">
        <f>ROUND(#REF!*0.0003,0)</f>
        <v>#REF!</v>
      </c>
      <c r="CS24" s="2">
        <v>62005.599999999999</v>
      </c>
      <c r="CT24" s="2" t="e">
        <f>ROUND(#REF!*0.0004,0)</f>
        <v>#REF!</v>
      </c>
      <c r="CU24" s="2">
        <v>8555.06</v>
      </c>
      <c r="CV24" s="2" t="e">
        <f>ROUND(#REF!*0.0002,0)</f>
        <v>#REF!</v>
      </c>
      <c r="CW24" s="2">
        <v>54822.31</v>
      </c>
      <c r="CX24" s="2" t="e">
        <f>ROUND((#REF!+#REF!)*0.005,0)</f>
        <v>#REF!</v>
      </c>
      <c r="CY24" s="2">
        <v>2082.58</v>
      </c>
      <c r="CZ24" s="2" t="e">
        <f>ROUND(#REF!*0.00005,0)</f>
        <v>#REF!</v>
      </c>
      <c r="DA24" s="2">
        <v>17972.09</v>
      </c>
      <c r="DC24" s="2">
        <v>26581.19</v>
      </c>
      <c r="DD24" s="2" t="e">
        <f>ROUND(#REF!*0.0002,0)</f>
        <v>#REF!</v>
      </c>
      <c r="DE24" s="2">
        <v>8944.92</v>
      </c>
      <c r="DF24" s="2" t="e">
        <f>#REF!+#REF!</f>
        <v>#REF!</v>
      </c>
      <c r="DG24" s="2">
        <v>644.47</v>
      </c>
      <c r="DI24" s="2">
        <v>69527.88</v>
      </c>
      <c r="DK24" s="2">
        <v>7967.33</v>
      </c>
      <c r="DL24" s="2" t="e">
        <f>ROUND(#REF!*0.00015,0)</f>
        <v>#REF!</v>
      </c>
      <c r="DM24" s="2">
        <v>2470.12</v>
      </c>
      <c r="DN24" s="2" t="e">
        <f>ROUND(#REF!*0.00013,0)</f>
        <v>#REF!</v>
      </c>
      <c r="DO24" s="2">
        <v>2410.12</v>
      </c>
      <c r="DP24" s="3">
        <v>130.24</v>
      </c>
      <c r="DQ24" s="3">
        <v>70.69</v>
      </c>
      <c r="DR24" s="3" t="e">
        <f>DP24*#REF!</f>
        <v>#REF!</v>
      </c>
      <c r="DS24" s="3" t="e">
        <f>DQ24*#REF!</f>
        <v>#REF!</v>
      </c>
      <c r="DT24" s="3" t="e">
        <f>#REF!*J24+#REF!*M24+#REF!*N24+#REF!*O24+P24*Q24+R24*U24+V24*Y24+Z24*AC24+AD24*AG24+AH24*AK24+AL24*AN24+AM24*AO24+AP24*AR24+AQ24*AS24+AT24*AW24+AX24*BA24+BB24*BE24+BF24*BI24+BJ24*BM24+BN24*BQ24+BR24*BU24+BV24*BY24+BZ24*CC24+CD24*CF24+CE24*CG24+CH24*CK24+CL24*CO24+CP24*CQ24+CR24*CS24+CT24*CU24+CV24*CW24+CX24*CY24+CZ24*DA24+DB24*DC24+DD24*DE24+DF24*DG24+DH24*DI24+DJ24*DK24+DL24*DM24+DN24*DO24+#REF!*DP24</f>
        <v>#REF!</v>
      </c>
      <c r="DU24" s="3" t="e">
        <f>#REF!-DT24</f>
        <v>#REF!</v>
      </c>
      <c r="DV24" s="3" t="e">
        <f>#REF!*I24+#REF!*L24+#REF!*N24+#REF!*O24+P24*Q24+R24*T24+V24*X24+Z24*AB24+AD24*AF24+AH24*AJ24+AM24*AO24+AQ24*AS24+AT24*AV24+AX24*AZ24+BB24*BD24+BF24*BH24+BJ24*BL24+BN24*BP24+BR24*BT24+BV24*BX24+BZ24*CB24+CE24*CG24+CH24*CJ24+CL24*CN24+CP24*CQ24+CR24*CS24+CT24*CU24+CV24*CW24+CX24*CY24+CZ24*DA24+DB24*DC24+DD24*DE24+DF24*DG24+DH24*DI24+DJ24*DK24+DL24*DM24+DN24*DO24+#REF!*DQ24</f>
        <v>#REF!</v>
      </c>
      <c r="DW24" s="3" t="e">
        <f>#REF!*I24+#REF!*L24+#REF!*N24+#REF!*O24+P24*Q24+R24*T24+V24*X24+Z24*AB24+AD24*AF24+AH24*AJ24+AM24*AO24+AQ24*AS24+AT24*AV24+AX24*AZ24+BB24*BD24+BF24*BH24+BJ24*BL24+BN24*BP24+BR24*BT24+BV24*BX24+BZ24*CB24+CE24*CG24+CH24*CJ24+CL24*CN24+CP24*CQ24+CR24*CS24+CT24*CU24+CV24*CW24+CX24*CY24+CZ24*DA24+DB24*DC24+DD24*DE24+DF24*DG24+DH24*DI24+DJ24*DK24+DL24*DM24+DN24*DO24+#REF!*DP24</f>
        <v>#REF!</v>
      </c>
      <c r="DX24" s="3" t="e">
        <f t="shared" si="47"/>
        <v>#REF!</v>
      </c>
      <c r="DY24" s="3" t="e">
        <f t="shared" si="48"/>
        <v>#REF!</v>
      </c>
      <c r="DZ24" s="1"/>
    </row>
    <row r="25" spans="1:130" ht="30.75" customHeight="1" x14ac:dyDescent="0.25">
      <c r="A25" s="14">
        <v>23</v>
      </c>
      <c r="B25" s="1" t="s">
        <v>27</v>
      </c>
      <c r="C25" s="13" t="s">
        <v>9</v>
      </c>
      <c r="D25" s="13" t="s">
        <v>9</v>
      </c>
      <c r="F25" s="1" t="s">
        <v>1</v>
      </c>
      <c r="G25" s="12" t="s">
        <v>4</v>
      </c>
      <c r="H25" s="2">
        <f t="shared" si="0"/>
        <v>1183.25</v>
      </c>
      <c r="I25" s="2">
        <v>1183.25</v>
      </c>
      <c r="J25" s="2">
        <f t="shared" si="1"/>
        <v>1183.25</v>
      </c>
      <c r="K25" s="2">
        <v>1230.26</v>
      </c>
      <c r="L25" s="2">
        <v>1230.26</v>
      </c>
      <c r="M25" s="2">
        <v>1230.26</v>
      </c>
      <c r="N25" s="2">
        <v>847.32</v>
      </c>
      <c r="O25" s="3">
        <v>2851.36</v>
      </c>
      <c r="Q25" s="2">
        <v>498.77</v>
      </c>
      <c r="R25" s="3" t="e">
        <f>ROUND(#REF!*0.7,0)</f>
        <v>#REF!</v>
      </c>
      <c r="S25" s="3">
        <f t="shared" si="2"/>
        <v>3449.74</v>
      </c>
      <c r="T25" s="3">
        <v>2711.21</v>
      </c>
      <c r="U25" s="3">
        <f t="shared" si="3"/>
        <v>3449.74</v>
      </c>
      <c r="V25" s="3" t="e">
        <f>ROUND(#REF!*0.2,0)</f>
        <v>#REF!</v>
      </c>
      <c r="W25" s="3">
        <f t="shared" si="4"/>
        <v>2234.39</v>
      </c>
      <c r="X25" s="3">
        <v>1495.86</v>
      </c>
      <c r="Y25" s="3">
        <f t="shared" si="5"/>
        <v>2234.39</v>
      </c>
      <c r="Z25" s="3" t="e">
        <f>ROUND(#REF!*0.0005,0)</f>
        <v>#REF!</v>
      </c>
      <c r="AA25" s="3">
        <f t="shared" si="6"/>
        <v>4423.75</v>
      </c>
      <c r="AB25" s="3">
        <v>3287.53</v>
      </c>
      <c r="AC25" s="3">
        <f t="shared" si="7"/>
        <v>4423.75</v>
      </c>
      <c r="AD25" s="3" t="e">
        <f>ROUND(#REF!*0.008,0)</f>
        <v>#REF!</v>
      </c>
      <c r="AE25" s="3">
        <f t="shared" si="8"/>
        <v>4815.59</v>
      </c>
      <c r="AF25" s="3">
        <f t="shared" si="9"/>
        <v>3287.53</v>
      </c>
      <c r="AG25" s="3">
        <f t="shared" si="10"/>
        <v>4815.59</v>
      </c>
      <c r="AH25" s="3" t="e">
        <f>ROUND(#REF!*0.05,0)</f>
        <v>#REF!</v>
      </c>
      <c r="AI25" s="3">
        <f t="shared" si="11"/>
        <v>3505</v>
      </c>
      <c r="AJ25" s="3">
        <f t="shared" si="12"/>
        <v>2711.21</v>
      </c>
      <c r="AK25" s="3">
        <f t="shared" si="13"/>
        <v>3505</v>
      </c>
      <c r="AL25" s="3" t="e">
        <f>ROUND(#REF!*0.001,0)</f>
        <v>#REF!</v>
      </c>
      <c r="AM25" s="3" t="e">
        <f t="shared" si="14"/>
        <v>#REF!</v>
      </c>
      <c r="AN25" s="3">
        <f t="shared" si="15"/>
        <v>34310.36</v>
      </c>
      <c r="AO25" s="3">
        <v>2175.13</v>
      </c>
      <c r="AP25" s="3" t="e">
        <f>ROUND(#REF!*0.001,0)</f>
        <v>#REF!</v>
      </c>
      <c r="AQ25" s="3" t="e">
        <f t="shared" si="16"/>
        <v>#REF!</v>
      </c>
      <c r="AR25" s="3">
        <f t="shared" si="17"/>
        <v>10632.67</v>
      </c>
      <c r="AS25" s="3">
        <f t="shared" si="18"/>
        <v>2175.13</v>
      </c>
      <c r="AT25" s="15" t="e">
        <f>ROUND(#REF!*0.005,0)</f>
        <v>#REF!</v>
      </c>
      <c r="AU25" s="3">
        <f t="shared" si="19"/>
        <v>3449.74</v>
      </c>
      <c r="AV25" s="3">
        <f t="shared" si="20"/>
        <v>2711.21</v>
      </c>
      <c r="AW25" s="3">
        <f t="shared" si="21"/>
        <v>3449.74</v>
      </c>
      <c r="AX25" s="15" t="e">
        <f>ROUND(#REF!*0.005,0)</f>
        <v>#REF!</v>
      </c>
      <c r="AY25" s="3">
        <f t="shared" si="22"/>
        <v>3449.74</v>
      </c>
      <c r="AZ25" s="3">
        <f t="shared" si="23"/>
        <v>2711.21</v>
      </c>
      <c r="BA25" s="3">
        <f t="shared" si="24"/>
        <v>3449.74</v>
      </c>
      <c r="BB25" s="3" t="e">
        <f>ROUND(#REF!*0.8,0)</f>
        <v>#REF!</v>
      </c>
      <c r="BC25" s="3">
        <f t="shared" si="25"/>
        <v>5462.65</v>
      </c>
      <c r="BD25" s="3">
        <v>2735.08</v>
      </c>
      <c r="BE25" s="3">
        <f t="shared" si="26"/>
        <v>5462.65</v>
      </c>
      <c r="BF25" s="3" t="e">
        <f>ROUND(#REF!*0.1,0)</f>
        <v>#REF!</v>
      </c>
      <c r="BG25" s="3">
        <f t="shared" si="27"/>
        <v>4282.16</v>
      </c>
      <c r="BH25" s="3">
        <v>1554.59</v>
      </c>
      <c r="BI25" s="3">
        <f t="shared" si="28"/>
        <v>4282.16</v>
      </c>
      <c r="BJ25" s="3" t="e">
        <f>ROUND(#REF!*0.03,0)</f>
        <v>#REF!</v>
      </c>
      <c r="BK25" s="3">
        <f t="shared" si="29"/>
        <v>5602</v>
      </c>
      <c r="BL25" s="3">
        <f t="shared" si="30"/>
        <v>2735.08</v>
      </c>
      <c r="BM25" s="3">
        <f t="shared" si="31"/>
        <v>5602</v>
      </c>
      <c r="BN25" s="3" t="e">
        <f>ROUND(#REF!*0.021,0)</f>
        <v>#REF!</v>
      </c>
      <c r="BO25" s="3">
        <f t="shared" si="32"/>
        <v>13093.75</v>
      </c>
      <c r="BP25" s="3">
        <v>2735.08</v>
      </c>
      <c r="BQ25" s="3">
        <f t="shared" si="33"/>
        <v>13093.75</v>
      </c>
      <c r="BR25" s="3" t="e">
        <f>ROUND(#REF!*0.02,0)</f>
        <v>#REF!</v>
      </c>
      <c r="BS25" s="3">
        <f t="shared" si="34"/>
        <v>13243.289999999999</v>
      </c>
      <c r="BT25" s="3">
        <f t="shared" si="35"/>
        <v>2735.08</v>
      </c>
      <c r="BU25" s="3">
        <f t="shared" si="36"/>
        <v>13243.289999999999</v>
      </c>
      <c r="BV25" s="3" t="e">
        <f>ROUND(#REF!*0.01,0)</f>
        <v>#REF!</v>
      </c>
      <c r="BW25" s="3">
        <f t="shared" si="37"/>
        <v>4285.09</v>
      </c>
      <c r="BX25" s="3">
        <v>4079.03</v>
      </c>
      <c r="BY25" s="3">
        <f t="shared" si="38"/>
        <v>4285.09</v>
      </c>
      <c r="BZ25" s="3" t="e">
        <f>ROUND(#REF!*0.005,0)</f>
        <v>#REF!</v>
      </c>
      <c r="CA25" s="3">
        <f t="shared" si="39"/>
        <v>4285.09</v>
      </c>
      <c r="CB25" s="3">
        <f t="shared" si="40"/>
        <v>4079.03</v>
      </c>
      <c r="CC25" s="3">
        <f t="shared" si="41"/>
        <v>4285.09</v>
      </c>
      <c r="CD25" s="3" t="e">
        <f>ROUND(#REF!*0.005,0)</f>
        <v>#REF!</v>
      </c>
      <c r="CE25" s="15" t="e">
        <f t="shared" si="42"/>
        <v>#REF!</v>
      </c>
      <c r="CF25" s="3">
        <f>65000</f>
        <v>65000</v>
      </c>
      <c r="CG25" s="3">
        <v>4239.59</v>
      </c>
      <c r="CH25" s="3" t="e">
        <f>ROUND(#REF!*0.01,0)</f>
        <v>#REF!</v>
      </c>
      <c r="CI25" s="3">
        <f t="shared" si="43"/>
        <v>14500.599999999999</v>
      </c>
      <c r="CJ25" s="3">
        <v>4374.04</v>
      </c>
      <c r="CK25" s="3">
        <f t="shared" si="44"/>
        <v>14500.599999999999</v>
      </c>
      <c r="CL25" s="3" t="e">
        <f>ROUND(#REF!*0.008,0)</f>
        <v>#REF!</v>
      </c>
      <c r="CM25" s="3">
        <f t="shared" si="45"/>
        <v>14109.67</v>
      </c>
      <c r="CN25" s="3">
        <v>3311.4</v>
      </c>
      <c r="CO25" s="3">
        <f t="shared" si="46"/>
        <v>14109.67</v>
      </c>
      <c r="CP25" s="2" t="e">
        <f>ROUND(#REF!*0.0005,0)</f>
        <v>#REF!</v>
      </c>
      <c r="CQ25" s="2">
        <v>9043.74</v>
      </c>
      <c r="CR25" s="2" t="e">
        <f>ROUND(#REF!*0.0003,0)</f>
        <v>#REF!</v>
      </c>
      <c r="CS25" s="2">
        <v>62005.599999999999</v>
      </c>
      <c r="CT25" s="2" t="e">
        <f>ROUND(#REF!*0.0004,0)</f>
        <v>#REF!</v>
      </c>
      <c r="CU25" s="2">
        <v>8555.06</v>
      </c>
      <c r="CV25" s="2" t="e">
        <f>ROUND(#REF!*0.0002,0)</f>
        <v>#REF!</v>
      </c>
      <c r="CW25" s="2">
        <v>54822.31</v>
      </c>
      <c r="CX25" s="2" t="e">
        <f>ROUND((#REF!+#REF!)*0.005,0)</f>
        <v>#REF!</v>
      </c>
      <c r="CY25" s="2">
        <v>2082.58</v>
      </c>
      <c r="CZ25" s="2" t="e">
        <f>ROUND(#REF!*0.00005,0)</f>
        <v>#REF!</v>
      </c>
      <c r="DA25" s="2">
        <v>17972.09</v>
      </c>
      <c r="DC25" s="2">
        <v>26581.19</v>
      </c>
      <c r="DD25" s="2" t="e">
        <f>ROUND(#REF!*0.0002,0)</f>
        <v>#REF!</v>
      </c>
      <c r="DE25" s="2">
        <v>8944.92</v>
      </c>
      <c r="DF25" s="2" t="e">
        <f>#REF!+#REF!</f>
        <v>#REF!</v>
      </c>
      <c r="DG25" s="2">
        <v>644.47</v>
      </c>
      <c r="DI25" s="2">
        <v>69527.88</v>
      </c>
      <c r="DK25" s="2">
        <v>7967.33</v>
      </c>
      <c r="DL25" s="2" t="e">
        <f>ROUND(#REF!*0.00015,0)</f>
        <v>#REF!</v>
      </c>
      <c r="DM25" s="2">
        <v>2470.12</v>
      </c>
      <c r="DN25" s="2" t="e">
        <f>ROUND(#REF!*0.00013,0)</f>
        <v>#REF!</v>
      </c>
      <c r="DO25" s="2">
        <v>2410.12</v>
      </c>
      <c r="DP25" s="3">
        <v>141.97</v>
      </c>
      <c r="DQ25" s="3">
        <v>77.69</v>
      </c>
      <c r="DR25" s="3" t="e">
        <f>DP25*#REF!</f>
        <v>#REF!</v>
      </c>
      <c r="DS25" s="3" t="e">
        <f>DQ25*#REF!</f>
        <v>#REF!</v>
      </c>
      <c r="DT25" s="3" t="e">
        <f>#REF!*J25+#REF!*M25+#REF!*N25+#REF!*O25+P25*Q25+R25*U25+V25*Y25+Z25*AC25+AD25*AG25+AH25*AK25+AL25*AN25+AM25*AO25+AP25*AR25+AQ25*AS25+AT25*AW25+AX25*BA25+BB25*BE25+BF25*BI25+BJ25*BM25+BN25*BQ25+BR25*BU25+BV25*BY25+BZ25*CC25+CD25*CF25+CE25*CG25+CH25*CK25+CL25*CO25+CP25*CQ25+CR25*CS25+CT25*CU25+CV25*CW25+CX25*CY25+CZ25*DA25+DB25*DC25+DD25*DE25+DF25*DG25+DH25*DI25+DJ25*DK25+DL25*DM25+DN25*DO25+#REF!*DP25</f>
        <v>#REF!</v>
      </c>
      <c r="DU25" s="3" t="e">
        <f>#REF!-DT25</f>
        <v>#REF!</v>
      </c>
      <c r="DV25" s="3" t="e">
        <f>#REF!*I25+#REF!*L25+#REF!*N25+#REF!*O25+P25*Q25+R25*T25+V25*X25+Z25*AB25+AD25*AF25+AH25*AJ25+AM25*AO25+AQ25*AS25+AT25*AV25+AX25*AZ25+BB25*BD25+BF25*BH25+BJ25*BL25+BN25*BP25+BR25*BT25+BV25*BX25+BZ25*CB25+CE25*CG25+CH25*CJ25+CL25*CN25+CP25*CQ25+CR25*CS25+CT25*CU25+CV25*CW25+CX25*CY25+CZ25*DA25+DB25*DC25+DD25*DE25+DF25*DG25+DH25*DI25+DJ25*DK25+DL25*DM25+DN25*DO25+#REF!*DQ25</f>
        <v>#REF!</v>
      </c>
      <c r="DW25" s="3" t="e">
        <f>#REF!*I25+#REF!*L25+#REF!*N25+#REF!*O25+P25*Q25+R25*T25+V25*X25+Z25*AB25+AD25*AF25+AH25*AJ25+AM25*AO25+AQ25*AS25+AT25*AV25+AX25*AZ25+BB25*BD25+BF25*BH25+BJ25*BL25+BN25*BP25+BR25*BT25+BV25*BX25+BZ25*CB25+CE25*CG25+CH25*CJ25+CL25*CN25+CP25*CQ25+CR25*CS25+CT25*CU25+CV25*CW25+CX25*CY25+CZ25*DA25+DB25*DC25+DD25*DE25+DF25*DG25+DH25*DI25+DJ25*DK25+DL25*DM25+DN25*DO25+#REF!*DP25</f>
        <v>#REF!</v>
      </c>
      <c r="DX25" s="3" t="e">
        <f t="shared" si="47"/>
        <v>#REF!</v>
      </c>
      <c r="DY25" s="3" t="e">
        <f t="shared" si="48"/>
        <v>#REF!</v>
      </c>
      <c r="DZ25" s="1"/>
    </row>
    <row r="26" spans="1:130" ht="30.75" customHeight="1" x14ac:dyDescent="0.25">
      <c r="A26" s="14">
        <v>24</v>
      </c>
      <c r="B26" s="1" t="s">
        <v>26</v>
      </c>
      <c r="C26" s="13" t="s">
        <v>3</v>
      </c>
      <c r="D26" s="13" t="s">
        <v>3</v>
      </c>
      <c r="F26" s="1" t="s">
        <v>1</v>
      </c>
      <c r="G26" s="12" t="s">
        <v>4</v>
      </c>
      <c r="H26" s="2">
        <f t="shared" si="0"/>
        <v>1183.25</v>
      </c>
      <c r="I26" s="2">
        <v>1183.25</v>
      </c>
      <c r="J26" s="2">
        <f t="shared" si="1"/>
        <v>1183.25</v>
      </c>
      <c r="K26" s="2">
        <v>1230.26</v>
      </c>
      <c r="L26" s="2">
        <v>1230.26</v>
      </c>
      <c r="M26" s="2">
        <v>1230.26</v>
      </c>
      <c r="N26" s="2">
        <v>847.32</v>
      </c>
      <c r="O26" s="3">
        <v>2851.36</v>
      </c>
      <c r="Q26" s="2">
        <v>498.77</v>
      </c>
      <c r="R26" s="3" t="e">
        <f>ROUND(#REF!*0.7,0)</f>
        <v>#REF!</v>
      </c>
      <c r="S26" s="3">
        <f t="shared" si="2"/>
        <v>3449.74</v>
      </c>
      <c r="T26" s="3">
        <v>2711.21</v>
      </c>
      <c r="U26" s="3">
        <f t="shared" si="3"/>
        <v>3449.74</v>
      </c>
      <c r="V26" s="3" t="e">
        <f>ROUND(#REF!*0.2,0)</f>
        <v>#REF!</v>
      </c>
      <c r="W26" s="3">
        <f t="shared" si="4"/>
        <v>2234.39</v>
      </c>
      <c r="X26" s="3">
        <v>1495.86</v>
      </c>
      <c r="Y26" s="3">
        <f t="shared" si="5"/>
        <v>2234.39</v>
      </c>
      <c r="Z26" s="3" t="e">
        <f>ROUND(#REF!*0.0005,0)</f>
        <v>#REF!</v>
      </c>
      <c r="AA26" s="3">
        <f t="shared" si="6"/>
        <v>4423.75</v>
      </c>
      <c r="AB26" s="3">
        <v>3287.53</v>
      </c>
      <c r="AC26" s="3">
        <f t="shared" si="7"/>
        <v>4423.75</v>
      </c>
      <c r="AD26" s="3" t="e">
        <f>ROUND(#REF!*0.008,0)</f>
        <v>#REF!</v>
      </c>
      <c r="AE26" s="3">
        <f t="shared" si="8"/>
        <v>4815.59</v>
      </c>
      <c r="AF26" s="3">
        <f t="shared" si="9"/>
        <v>3287.53</v>
      </c>
      <c r="AG26" s="3">
        <f t="shared" si="10"/>
        <v>4815.59</v>
      </c>
      <c r="AH26" s="3" t="e">
        <f>ROUND(#REF!*0.05,0)</f>
        <v>#REF!</v>
      </c>
      <c r="AI26" s="3">
        <f t="shared" si="11"/>
        <v>3505</v>
      </c>
      <c r="AJ26" s="3">
        <f t="shared" si="12"/>
        <v>2711.21</v>
      </c>
      <c r="AK26" s="3">
        <f t="shared" si="13"/>
        <v>3505</v>
      </c>
      <c r="AL26" s="3" t="e">
        <f>ROUND(#REF!*0.001,0)</f>
        <v>#REF!</v>
      </c>
      <c r="AM26" s="3" t="e">
        <f t="shared" si="14"/>
        <v>#REF!</v>
      </c>
      <c r="AN26" s="3">
        <f t="shared" si="15"/>
        <v>34310.36</v>
      </c>
      <c r="AO26" s="3">
        <v>2175.13</v>
      </c>
      <c r="AP26" s="3" t="e">
        <f>ROUND(#REF!*0.001,0)</f>
        <v>#REF!</v>
      </c>
      <c r="AQ26" s="3" t="e">
        <f t="shared" si="16"/>
        <v>#REF!</v>
      </c>
      <c r="AR26" s="3">
        <f t="shared" si="17"/>
        <v>10632.67</v>
      </c>
      <c r="AS26" s="3">
        <f t="shared" si="18"/>
        <v>2175.13</v>
      </c>
      <c r="AT26" s="15" t="e">
        <f>ROUND(#REF!*0.005,0)</f>
        <v>#REF!</v>
      </c>
      <c r="AU26" s="3">
        <f t="shared" si="19"/>
        <v>3449.74</v>
      </c>
      <c r="AV26" s="3">
        <f t="shared" si="20"/>
        <v>2711.21</v>
      </c>
      <c r="AW26" s="3">
        <f t="shared" si="21"/>
        <v>3449.74</v>
      </c>
      <c r="AX26" s="15" t="e">
        <f>ROUND(#REF!*0.005,0)</f>
        <v>#REF!</v>
      </c>
      <c r="AY26" s="3">
        <f t="shared" si="22"/>
        <v>3449.74</v>
      </c>
      <c r="AZ26" s="3">
        <f t="shared" si="23"/>
        <v>2711.21</v>
      </c>
      <c r="BA26" s="3">
        <f t="shared" si="24"/>
        <v>3449.74</v>
      </c>
      <c r="BB26" s="3" t="e">
        <f>ROUND(#REF!*0.8,0)</f>
        <v>#REF!</v>
      </c>
      <c r="BC26" s="3">
        <f t="shared" si="25"/>
        <v>5462.65</v>
      </c>
      <c r="BD26" s="3">
        <v>2735.08</v>
      </c>
      <c r="BE26" s="3">
        <f t="shared" si="26"/>
        <v>5462.65</v>
      </c>
      <c r="BF26" s="3" t="e">
        <f>ROUND(#REF!*0.1,0)</f>
        <v>#REF!</v>
      </c>
      <c r="BG26" s="3">
        <f t="shared" si="27"/>
        <v>4282.16</v>
      </c>
      <c r="BH26" s="3">
        <v>1554.59</v>
      </c>
      <c r="BI26" s="3">
        <f t="shared" si="28"/>
        <v>4282.16</v>
      </c>
      <c r="BJ26" s="3" t="e">
        <f>ROUND(#REF!*0.03,0)</f>
        <v>#REF!</v>
      </c>
      <c r="BK26" s="3">
        <f t="shared" si="29"/>
        <v>5602</v>
      </c>
      <c r="BL26" s="3">
        <f t="shared" si="30"/>
        <v>2735.08</v>
      </c>
      <c r="BM26" s="3">
        <f t="shared" si="31"/>
        <v>5602</v>
      </c>
      <c r="BN26" s="3" t="e">
        <f>ROUND(#REF!*0.021,0)</f>
        <v>#REF!</v>
      </c>
      <c r="BO26" s="3">
        <f t="shared" si="32"/>
        <v>13093.75</v>
      </c>
      <c r="BP26" s="3">
        <v>2735.08</v>
      </c>
      <c r="BQ26" s="3">
        <f t="shared" si="33"/>
        <v>13093.75</v>
      </c>
      <c r="BR26" s="3" t="e">
        <f>ROUND(#REF!*0.02,0)</f>
        <v>#REF!</v>
      </c>
      <c r="BS26" s="3">
        <f t="shared" si="34"/>
        <v>13243.289999999999</v>
      </c>
      <c r="BT26" s="3">
        <f t="shared" si="35"/>
        <v>2735.08</v>
      </c>
      <c r="BU26" s="3">
        <f t="shared" si="36"/>
        <v>13243.289999999999</v>
      </c>
      <c r="BV26" s="3" t="e">
        <f>ROUND(#REF!*0.01,0)</f>
        <v>#REF!</v>
      </c>
      <c r="BW26" s="3">
        <f t="shared" si="37"/>
        <v>4285.09</v>
      </c>
      <c r="BX26" s="3">
        <v>4079.03</v>
      </c>
      <c r="BY26" s="3">
        <f t="shared" si="38"/>
        <v>4285.09</v>
      </c>
      <c r="BZ26" s="3" t="e">
        <f>ROUND(#REF!*0.005,0)</f>
        <v>#REF!</v>
      </c>
      <c r="CA26" s="3">
        <f t="shared" si="39"/>
        <v>4285.09</v>
      </c>
      <c r="CB26" s="3">
        <f t="shared" si="40"/>
        <v>4079.03</v>
      </c>
      <c r="CC26" s="3">
        <f t="shared" si="41"/>
        <v>4285.09</v>
      </c>
      <c r="CD26" s="3" t="e">
        <f>ROUND(#REF!*0.005,0)</f>
        <v>#REF!</v>
      </c>
      <c r="CE26" s="15" t="e">
        <f t="shared" si="42"/>
        <v>#REF!</v>
      </c>
      <c r="CF26" s="3">
        <f>65000</f>
        <v>65000</v>
      </c>
      <c r="CG26" s="3">
        <v>4239.59</v>
      </c>
      <c r="CH26" s="3" t="e">
        <f>ROUND(#REF!*0.01,0)</f>
        <v>#REF!</v>
      </c>
      <c r="CI26" s="3">
        <f t="shared" si="43"/>
        <v>14500.599999999999</v>
      </c>
      <c r="CJ26" s="3">
        <v>4374.04</v>
      </c>
      <c r="CK26" s="3">
        <f t="shared" si="44"/>
        <v>14500.599999999999</v>
      </c>
      <c r="CL26" s="3" t="e">
        <f>ROUND(#REF!*0.008,0)</f>
        <v>#REF!</v>
      </c>
      <c r="CM26" s="3">
        <f t="shared" si="45"/>
        <v>14109.67</v>
      </c>
      <c r="CN26" s="3">
        <v>3311.4</v>
      </c>
      <c r="CO26" s="3">
        <f t="shared" si="46"/>
        <v>14109.67</v>
      </c>
      <c r="CP26" s="2" t="e">
        <f>ROUND(#REF!*0.0005,0)</f>
        <v>#REF!</v>
      </c>
      <c r="CQ26" s="2">
        <v>9043.74</v>
      </c>
      <c r="CR26" s="2" t="e">
        <f>ROUND(#REF!*0.0003,0)</f>
        <v>#REF!</v>
      </c>
      <c r="CS26" s="2">
        <v>62005.599999999999</v>
      </c>
      <c r="CT26" s="2" t="e">
        <f>ROUND(#REF!*0.0004,0)</f>
        <v>#REF!</v>
      </c>
      <c r="CU26" s="2">
        <v>8555.06</v>
      </c>
      <c r="CV26" s="2" t="e">
        <f>ROUND(#REF!*0.0002,0)</f>
        <v>#REF!</v>
      </c>
      <c r="CW26" s="2">
        <v>54822.31</v>
      </c>
      <c r="CX26" s="2" t="e">
        <f>ROUND((#REF!+#REF!)*0.005,0)</f>
        <v>#REF!</v>
      </c>
      <c r="CY26" s="2">
        <v>2082.58</v>
      </c>
      <c r="CZ26" s="2" t="e">
        <f>ROUND(#REF!*0.00005,0)</f>
        <v>#REF!</v>
      </c>
      <c r="DA26" s="2">
        <v>17972.09</v>
      </c>
      <c r="DC26" s="2">
        <v>26581.19</v>
      </c>
      <c r="DD26" s="2" t="e">
        <f>ROUND(#REF!*0.0002,0)</f>
        <v>#REF!</v>
      </c>
      <c r="DE26" s="2">
        <v>8944.92</v>
      </c>
      <c r="DF26" s="2" t="e">
        <f>#REF!+#REF!</f>
        <v>#REF!</v>
      </c>
      <c r="DG26" s="2">
        <v>644.47</v>
      </c>
      <c r="DI26" s="2">
        <v>69527.88</v>
      </c>
      <c r="DK26" s="2">
        <v>7967.33</v>
      </c>
      <c r="DL26" s="2" t="e">
        <f>ROUND(#REF!*0.00015,0)</f>
        <v>#REF!</v>
      </c>
      <c r="DM26" s="2">
        <v>2470.12</v>
      </c>
      <c r="DN26" s="2" t="e">
        <f>ROUND(#REF!*0.00013,0)</f>
        <v>#REF!</v>
      </c>
      <c r="DO26" s="2">
        <v>2410.12</v>
      </c>
      <c r="DP26" s="3">
        <v>130.24</v>
      </c>
      <c r="DQ26" s="3">
        <v>70.69</v>
      </c>
      <c r="DR26" s="3" t="e">
        <f>DP26*#REF!</f>
        <v>#REF!</v>
      </c>
      <c r="DS26" s="3" t="e">
        <f>DQ26*#REF!</f>
        <v>#REF!</v>
      </c>
      <c r="DT26" s="3" t="e">
        <f>#REF!*J26+#REF!*M26+#REF!*N26+#REF!*O26+P26*Q26+R26*U26+V26*Y26+Z26*AC26+AD26*AG26+AH26*AK26+AL26*AN26+AM26*AO26+AP26*AR26+AQ26*AS26+AT26*AW26+AX26*BA26+BB26*BE26+BF26*BI26+BJ26*BM26+BN26*BQ26+BR26*BU26+BV26*BY26+BZ26*CC26+CD26*CF26+CE26*CG26+CH26*CK26+CL26*CO26+CP26*CQ26+CR26*CS26+CT26*CU26+CV26*CW26+CX26*CY26+CZ26*DA26+DB26*DC26+DD26*DE26+DF26*DG26+DH26*DI26+DJ26*DK26+DL26*DM26+DN26*DO26+#REF!*DP26</f>
        <v>#REF!</v>
      </c>
      <c r="DU26" s="3" t="e">
        <f>#REF!-DT26</f>
        <v>#REF!</v>
      </c>
      <c r="DV26" s="3" t="e">
        <f>#REF!*I26+#REF!*L26+#REF!*N26+#REF!*O26+P26*Q26+R26*T26+V26*X26+Z26*AB26+AD26*AF26+AH26*AJ26+AM26*AO26+AQ26*AS26+AT26*AV26+AX26*AZ26+BB26*BD26+BF26*BH26+BJ26*BL26+BN26*BP26+BR26*BT26+BV26*BX26+BZ26*CB26+CE26*CG26+CH26*CJ26+CL26*CN26+CP26*CQ26+CR26*CS26+CT26*CU26+CV26*CW26+CX26*CY26+CZ26*DA26+DB26*DC26+DD26*DE26+DF26*DG26+DH26*DI26+DJ26*DK26+DL26*DM26+DN26*DO26+#REF!*DQ26</f>
        <v>#REF!</v>
      </c>
      <c r="DW26" s="3" t="e">
        <f>#REF!*I26+#REF!*L26+#REF!*N26+#REF!*O26+P26*Q26+R26*T26+V26*X26+Z26*AB26+AD26*AF26+AH26*AJ26+AM26*AO26+AQ26*AS26+AT26*AV26+AX26*AZ26+BB26*BD26+BF26*BH26+BJ26*BL26+BN26*BP26+BR26*BT26+BV26*BX26+BZ26*CB26+CE26*CG26+CH26*CJ26+CL26*CN26+CP26*CQ26+CR26*CS26+CT26*CU26+CV26*CW26+CX26*CY26+CZ26*DA26+DB26*DC26+DD26*DE26+DF26*DG26+DH26*DI26+DJ26*DK26+DL26*DM26+DN26*DO26+#REF!*DP26</f>
        <v>#REF!</v>
      </c>
      <c r="DX26" s="3" t="e">
        <f t="shared" si="47"/>
        <v>#REF!</v>
      </c>
      <c r="DY26" s="3" t="e">
        <f t="shared" si="48"/>
        <v>#REF!</v>
      </c>
      <c r="DZ26" s="1"/>
    </row>
    <row r="27" spans="1:130" ht="30.75" customHeight="1" x14ac:dyDescent="0.25">
      <c r="A27" s="14">
        <v>25</v>
      </c>
      <c r="B27" s="1" t="s">
        <v>25</v>
      </c>
      <c r="C27" s="13" t="s">
        <v>3</v>
      </c>
      <c r="D27" s="13" t="s">
        <v>3</v>
      </c>
      <c r="F27" s="1" t="s">
        <v>1</v>
      </c>
      <c r="G27" s="12" t="s">
        <v>4</v>
      </c>
      <c r="H27" s="2">
        <f t="shared" si="0"/>
        <v>1183.25</v>
      </c>
      <c r="I27" s="2">
        <v>1183.25</v>
      </c>
      <c r="J27" s="2">
        <f t="shared" si="1"/>
        <v>1183.25</v>
      </c>
      <c r="K27" s="2">
        <v>1230.26</v>
      </c>
      <c r="L27" s="2">
        <v>1230.26</v>
      </c>
      <c r="M27" s="2">
        <v>1230.26</v>
      </c>
      <c r="N27" s="2">
        <v>847.32</v>
      </c>
      <c r="O27" s="3">
        <v>2851.36</v>
      </c>
      <c r="Q27" s="2">
        <v>498.77</v>
      </c>
      <c r="R27" s="3" t="e">
        <f>ROUND(#REF!*0.7,0)</f>
        <v>#REF!</v>
      </c>
      <c r="S27" s="3">
        <f t="shared" si="2"/>
        <v>3449.74</v>
      </c>
      <c r="T27" s="3">
        <v>2711.21</v>
      </c>
      <c r="U27" s="3">
        <f t="shared" si="3"/>
        <v>3449.74</v>
      </c>
      <c r="V27" s="3" t="e">
        <f>ROUND(#REF!*0.2,0)</f>
        <v>#REF!</v>
      </c>
      <c r="W27" s="3">
        <f t="shared" si="4"/>
        <v>2234.39</v>
      </c>
      <c r="X27" s="3">
        <v>1495.86</v>
      </c>
      <c r="Y27" s="3">
        <f t="shared" si="5"/>
        <v>2234.39</v>
      </c>
      <c r="Z27" s="3" t="e">
        <f>ROUND(#REF!*0.0005,0)</f>
        <v>#REF!</v>
      </c>
      <c r="AA27" s="3">
        <f t="shared" si="6"/>
        <v>4423.75</v>
      </c>
      <c r="AB27" s="3">
        <v>3287.53</v>
      </c>
      <c r="AC27" s="3">
        <f t="shared" si="7"/>
        <v>4423.75</v>
      </c>
      <c r="AD27" s="3" t="e">
        <f>ROUND(#REF!*0.008,0)</f>
        <v>#REF!</v>
      </c>
      <c r="AE27" s="3">
        <f t="shared" si="8"/>
        <v>4815.59</v>
      </c>
      <c r="AF27" s="3">
        <f t="shared" si="9"/>
        <v>3287.53</v>
      </c>
      <c r="AG27" s="3">
        <f t="shared" si="10"/>
        <v>4815.59</v>
      </c>
      <c r="AH27" s="3" t="e">
        <f>ROUND(#REF!*0.05,0)</f>
        <v>#REF!</v>
      </c>
      <c r="AI27" s="3">
        <f t="shared" si="11"/>
        <v>3505</v>
      </c>
      <c r="AJ27" s="3">
        <f t="shared" si="12"/>
        <v>2711.21</v>
      </c>
      <c r="AK27" s="3">
        <f t="shared" si="13"/>
        <v>3505</v>
      </c>
      <c r="AL27" s="3" t="e">
        <f>ROUND(#REF!*0.001,0)</f>
        <v>#REF!</v>
      </c>
      <c r="AM27" s="3" t="e">
        <f t="shared" si="14"/>
        <v>#REF!</v>
      </c>
      <c r="AN27" s="3">
        <f t="shared" si="15"/>
        <v>34310.36</v>
      </c>
      <c r="AO27" s="3">
        <v>2175.13</v>
      </c>
      <c r="AP27" s="3" t="e">
        <f>ROUND(#REF!*0.001,0)</f>
        <v>#REF!</v>
      </c>
      <c r="AQ27" s="3" t="e">
        <f t="shared" si="16"/>
        <v>#REF!</v>
      </c>
      <c r="AR27" s="3">
        <f t="shared" si="17"/>
        <v>10632.67</v>
      </c>
      <c r="AS27" s="3">
        <f t="shared" si="18"/>
        <v>2175.13</v>
      </c>
      <c r="AT27" s="15" t="e">
        <f>ROUND(#REF!*0.005,0)</f>
        <v>#REF!</v>
      </c>
      <c r="AU27" s="3">
        <f t="shared" si="19"/>
        <v>3449.74</v>
      </c>
      <c r="AV27" s="3">
        <f t="shared" si="20"/>
        <v>2711.21</v>
      </c>
      <c r="AW27" s="3">
        <f t="shared" si="21"/>
        <v>3449.74</v>
      </c>
      <c r="AX27" s="15" t="e">
        <f>ROUND(#REF!*0.005,0)</f>
        <v>#REF!</v>
      </c>
      <c r="AY27" s="3">
        <f t="shared" si="22"/>
        <v>3449.74</v>
      </c>
      <c r="AZ27" s="3">
        <f t="shared" si="23"/>
        <v>2711.21</v>
      </c>
      <c r="BA27" s="3">
        <f t="shared" si="24"/>
        <v>3449.74</v>
      </c>
      <c r="BB27" s="3" t="e">
        <f>ROUND(#REF!*0.8,0)</f>
        <v>#REF!</v>
      </c>
      <c r="BC27" s="3">
        <f t="shared" si="25"/>
        <v>5462.65</v>
      </c>
      <c r="BD27" s="3">
        <v>2735.08</v>
      </c>
      <c r="BE27" s="3">
        <f t="shared" si="26"/>
        <v>5462.65</v>
      </c>
      <c r="BF27" s="3" t="e">
        <f>ROUND(#REF!*0.1,0)</f>
        <v>#REF!</v>
      </c>
      <c r="BG27" s="3">
        <f t="shared" si="27"/>
        <v>4282.16</v>
      </c>
      <c r="BH27" s="3">
        <v>1554.59</v>
      </c>
      <c r="BI27" s="3">
        <f t="shared" si="28"/>
        <v>4282.16</v>
      </c>
      <c r="BJ27" s="3" t="e">
        <f>ROUND(#REF!*0.03,0)</f>
        <v>#REF!</v>
      </c>
      <c r="BK27" s="3">
        <f t="shared" si="29"/>
        <v>5602</v>
      </c>
      <c r="BL27" s="3">
        <f t="shared" si="30"/>
        <v>2735.08</v>
      </c>
      <c r="BM27" s="3">
        <f t="shared" si="31"/>
        <v>5602</v>
      </c>
      <c r="BN27" s="3" t="e">
        <f>ROUND(#REF!*0.021,0)</f>
        <v>#REF!</v>
      </c>
      <c r="BO27" s="3">
        <f t="shared" si="32"/>
        <v>13093.75</v>
      </c>
      <c r="BP27" s="3">
        <v>2735.08</v>
      </c>
      <c r="BQ27" s="3">
        <f t="shared" si="33"/>
        <v>13093.75</v>
      </c>
      <c r="BR27" s="3" t="e">
        <f>ROUND(#REF!*0.02,0)</f>
        <v>#REF!</v>
      </c>
      <c r="BS27" s="3">
        <f t="shared" si="34"/>
        <v>13243.289999999999</v>
      </c>
      <c r="BT27" s="3">
        <f t="shared" si="35"/>
        <v>2735.08</v>
      </c>
      <c r="BU27" s="3">
        <f t="shared" si="36"/>
        <v>13243.289999999999</v>
      </c>
      <c r="BV27" s="3" t="e">
        <f>ROUND(#REF!*0.01,0)</f>
        <v>#REF!</v>
      </c>
      <c r="BW27" s="3">
        <f t="shared" si="37"/>
        <v>4285.09</v>
      </c>
      <c r="BX27" s="3">
        <v>4079.03</v>
      </c>
      <c r="BY27" s="3">
        <f t="shared" si="38"/>
        <v>4285.09</v>
      </c>
      <c r="BZ27" s="3" t="e">
        <f>ROUND(#REF!*0.005,0)</f>
        <v>#REF!</v>
      </c>
      <c r="CA27" s="3">
        <f t="shared" si="39"/>
        <v>4285.09</v>
      </c>
      <c r="CB27" s="3">
        <f t="shared" si="40"/>
        <v>4079.03</v>
      </c>
      <c r="CC27" s="3">
        <f t="shared" si="41"/>
        <v>4285.09</v>
      </c>
      <c r="CD27" s="3" t="e">
        <f>ROUND(#REF!*0.005,0)</f>
        <v>#REF!</v>
      </c>
      <c r="CE27" s="15" t="e">
        <f t="shared" si="42"/>
        <v>#REF!</v>
      </c>
      <c r="CF27" s="3">
        <f>65000</f>
        <v>65000</v>
      </c>
      <c r="CG27" s="3">
        <v>4239.59</v>
      </c>
      <c r="CH27" s="3" t="e">
        <f>ROUND(#REF!*0.01,0)</f>
        <v>#REF!</v>
      </c>
      <c r="CI27" s="3">
        <f t="shared" si="43"/>
        <v>14500.599999999999</v>
      </c>
      <c r="CJ27" s="3">
        <v>4374.04</v>
      </c>
      <c r="CK27" s="3">
        <f t="shared" si="44"/>
        <v>14500.599999999999</v>
      </c>
      <c r="CL27" s="3" t="e">
        <f>ROUND(#REF!*0.008,0)</f>
        <v>#REF!</v>
      </c>
      <c r="CM27" s="3">
        <f t="shared" si="45"/>
        <v>14109.67</v>
      </c>
      <c r="CN27" s="3">
        <v>3311.4</v>
      </c>
      <c r="CO27" s="3">
        <f t="shared" si="46"/>
        <v>14109.67</v>
      </c>
      <c r="CP27" s="2" t="e">
        <f>ROUND(#REF!*0.0005,0)</f>
        <v>#REF!</v>
      </c>
      <c r="CQ27" s="2">
        <v>9043.74</v>
      </c>
      <c r="CR27" s="2" t="e">
        <f>ROUND(#REF!*0.0003,0)</f>
        <v>#REF!</v>
      </c>
      <c r="CS27" s="2">
        <v>62005.599999999999</v>
      </c>
      <c r="CT27" s="2" t="e">
        <f>ROUND(#REF!*0.0004,0)</f>
        <v>#REF!</v>
      </c>
      <c r="CU27" s="2">
        <v>8555.06</v>
      </c>
      <c r="CV27" s="2" t="e">
        <f>ROUND(#REF!*0.0002,0)</f>
        <v>#REF!</v>
      </c>
      <c r="CW27" s="2">
        <v>54822.31</v>
      </c>
      <c r="CX27" s="2" t="e">
        <f>ROUND((#REF!+#REF!)*0.005,0)</f>
        <v>#REF!</v>
      </c>
      <c r="CY27" s="2">
        <v>2082.58</v>
      </c>
      <c r="CZ27" s="2" t="e">
        <f>ROUND(#REF!*0.00005,0)</f>
        <v>#REF!</v>
      </c>
      <c r="DA27" s="2">
        <v>17972.09</v>
      </c>
      <c r="DC27" s="2">
        <v>26581.19</v>
      </c>
      <c r="DD27" s="2" t="e">
        <f>ROUND(#REF!*0.0002,0)</f>
        <v>#REF!</v>
      </c>
      <c r="DE27" s="2">
        <v>8944.92</v>
      </c>
      <c r="DF27" s="2" t="e">
        <f>#REF!+#REF!</f>
        <v>#REF!</v>
      </c>
      <c r="DG27" s="2">
        <v>644.47</v>
      </c>
      <c r="DI27" s="2">
        <v>69527.88</v>
      </c>
      <c r="DK27" s="2">
        <v>7967.33</v>
      </c>
      <c r="DL27" s="2" t="e">
        <f>ROUND(#REF!*0.00015,0)</f>
        <v>#REF!</v>
      </c>
      <c r="DM27" s="2">
        <v>2470.12</v>
      </c>
      <c r="DN27" s="2" t="e">
        <f>ROUND(#REF!*0.00013,0)</f>
        <v>#REF!</v>
      </c>
      <c r="DO27" s="2">
        <v>2410.12</v>
      </c>
      <c r="DP27" s="3">
        <v>101.51</v>
      </c>
      <c r="DQ27" s="3">
        <v>43.36</v>
      </c>
      <c r="DR27" s="3" t="e">
        <f>DP27*#REF!</f>
        <v>#REF!</v>
      </c>
      <c r="DS27" s="3" t="e">
        <f>DQ27*#REF!</f>
        <v>#REF!</v>
      </c>
      <c r="DT27" s="3" t="e">
        <f>#REF!*J27+#REF!*M27+#REF!*N27+#REF!*O27+P27*Q27+R27*U27+V27*Y27+Z27*AC27+AD27*AG27+AH27*AK27+AL27*AN27+AM27*AO27+AP27*AR27+AQ27*AS27+AT27*AW27+AX27*BA27+BB27*BE27+BF27*BI27+BJ27*BM27+BN27*BQ27+BR27*BU27+BV27*BY27+BZ27*CC27+CD27*CF27+CE27*CG27+CH27*CK27+CL27*CO27+CP27*CQ27+CR27*CS27+CT27*CU27+CV27*CW27+CX27*CY27+CZ27*DA27+DB27*DC27+DD27*DE27+DF27*DG27+DH27*DI27+DJ27*DK27+DL27*DM27+DN27*DO27+#REF!*DP27</f>
        <v>#REF!</v>
      </c>
      <c r="DU27" s="3" t="e">
        <f>#REF!-DT27</f>
        <v>#REF!</v>
      </c>
      <c r="DV27" s="3" t="e">
        <f>#REF!*I27+#REF!*L27+#REF!*N27+#REF!*O27+P27*Q27+R27*T27+V27*X27+Z27*AB27+AD27*AF27+AH27*AJ27+AM27*AO27+AQ27*AS27+AT27*AV27+AX27*AZ27+BB27*BD27+BF27*BH27+BJ27*BL27+BN27*BP27+BR27*BT27+BV27*BX27+BZ27*CB27+CE27*CG27+CH27*CJ27+CL27*CN27+CP27*CQ27+CR27*CS27+CT27*CU27+CV27*CW27+CX27*CY27+CZ27*DA27+DB27*DC27+DD27*DE27+DF27*DG27+DH27*DI27+DJ27*DK27+DL27*DM27+DN27*DO27+#REF!*DQ27</f>
        <v>#REF!</v>
      </c>
      <c r="DW27" s="3" t="e">
        <f>#REF!*I27+#REF!*L27+#REF!*N27+#REF!*O27+P27*Q27+R27*T27+V27*X27+Z27*AB27+AD27*AF27+AH27*AJ27+AM27*AO27+AQ27*AS27+AT27*AV27+AX27*AZ27+BB27*BD27+BF27*BH27+BJ27*BL27+BN27*BP27+BR27*BT27+BV27*BX27+BZ27*CB27+CE27*CG27+CH27*CJ27+CL27*CN27+CP27*CQ27+CR27*CS27+CT27*CU27+CV27*CW27+CX27*CY27+CZ27*DA27+DB27*DC27+DD27*DE27+DF27*DG27+DH27*DI27+DJ27*DK27+DL27*DM27+DN27*DO27+#REF!*DP27</f>
        <v>#REF!</v>
      </c>
      <c r="DX27" s="3" t="e">
        <f t="shared" si="47"/>
        <v>#REF!</v>
      </c>
      <c r="DY27" s="3" t="e">
        <f t="shared" si="48"/>
        <v>#REF!</v>
      </c>
      <c r="DZ27" s="1"/>
    </row>
    <row r="28" spans="1:130" ht="30.75" customHeight="1" x14ac:dyDescent="0.25">
      <c r="A28" s="14">
        <v>26</v>
      </c>
      <c r="B28" s="1" t="s">
        <v>24</v>
      </c>
      <c r="C28" s="13" t="s">
        <v>6</v>
      </c>
      <c r="D28" s="13" t="s">
        <v>6</v>
      </c>
      <c r="F28" s="1" t="s">
        <v>1</v>
      </c>
      <c r="G28" s="12" t="s">
        <v>4</v>
      </c>
      <c r="H28" s="2">
        <f t="shared" si="0"/>
        <v>1392.32</v>
      </c>
      <c r="I28" s="2">
        <v>1392.32</v>
      </c>
      <c r="J28" s="2">
        <f t="shared" si="1"/>
        <v>1392.32</v>
      </c>
      <c r="K28" s="2">
        <v>1230.26</v>
      </c>
      <c r="L28" s="2">
        <v>1230.26</v>
      </c>
      <c r="M28" s="2">
        <v>1230.26</v>
      </c>
      <c r="N28" s="2">
        <v>847.32</v>
      </c>
      <c r="O28" s="3">
        <v>2851.36</v>
      </c>
      <c r="Q28" s="2">
        <v>498.77</v>
      </c>
      <c r="R28" s="3" t="e">
        <f>ROUND(#REF!*0.7,0)</f>
        <v>#REF!</v>
      </c>
      <c r="S28" s="3">
        <f t="shared" si="2"/>
        <v>3449.74</v>
      </c>
      <c r="T28" s="3">
        <v>2711.21</v>
      </c>
      <c r="U28" s="3">
        <f t="shared" si="3"/>
        <v>3449.74</v>
      </c>
      <c r="V28" s="3" t="e">
        <f>ROUND(#REF!*0.2,0)</f>
        <v>#REF!</v>
      </c>
      <c r="W28" s="3">
        <f t="shared" si="4"/>
        <v>2234.39</v>
      </c>
      <c r="X28" s="3">
        <v>1495.86</v>
      </c>
      <c r="Y28" s="3">
        <f t="shared" si="5"/>
        <v>2234.39</v>
      </c>
      <c r="Z28" s="3" t="e">
        <f>ROUND(#REF!*0.0005,0)</f>
        <v>#REF!</v>
      </c>
      <c r="AA28" s="3">
        <f t="shared" si="6"/>
        <v>4423.75</v>
      </c>
      <c r="AB28" s="3">
        <v>3287.53</v>
      </c>
      <c r="AC28" s="3">
        <f t="shared" si="7"/>
        <v>4423.75</v>
      </c>
      <c r="AD28" s="3" t="e">
        <f>ROUND(#REF!*0.008,0)</f>
        <v>#REF!</v>
      </c>
      <c r="AE28" s="3">
        <f t="shared" si="8"/>
        <v>4815.59</v>
      </c>
      <c r="AF28" s="3">
        <f t="shared" si="9"/>
        <v>3287.53</v>
      </c>
      <c r="AG28" s="3">
        <f t="shared" si="10"/>
        <v>4815.59</v>
      </c>
      <c r="AH28" s="3" t="e">
        <f>ROUND(#REF!*0.05,0)</f>
        <v>#REF!</v>
      </c>
      <c r="AI28" s="3">
        <f t="shared" si="11"/>
        <v>3505</v>
      </c>
      <c r="AJ28" s="3">
        <f t="shared" si="12"/>
        <v>2711.21</v>
      </c>
      <c r="AK28" s="3">
        <f t="shared" si="13"/>
        <v>3505</v>
      </c>
      <c r="AL28" s="3" t="e">
        <f>ROUND(#REF!*0.001,0)</f>
        <v>#REF!</v>
      </c>
      <c r="AM28" s="3" t="e">
        <f t="shared" si="14"/>
        <v>#REF!</v>
      </c>
      <c r="AN28" s="3">
        <f t="shared" si="15"/>
        <v>34310.36</v>
      </c>
      <c r="AO28" s="3">
        <v>2175.13</v>
      </c>
      <c r="AP28" s="3" t="e">
        <f>ROUND(#REF!*0.001,0)</f>
        <v>#REF!</v>
      </c>
      <c r="AQ28" s="3" t="e">
        <f t="shared" si="16"/>
        <v>#REF!</v>
      </c>
      <c r="AR28" s="3">
        <f t="shared" si="17"/>
        <v>10632.67</v>
      </c>
      <c r="AS28" s="3">
        <f t="shared" si="18"/>
        <v>2175.13</v>
      </c>
      <c r="AT28" s="15" t="e">
        <f>ROUND(#REF!*0.005,0)</f>
        <v>#REF!</v>
      </c>
      <c r="AU28" s="3">
        <f t="shared" si="19"/>
        <v>3449.74</v>
      </c>
      <c r="AV28" s="3">
        <f t="shared" si="20"/>
        <v>2711.21</v>
      </c>
      <c r="AW28" s="3">
        <f t="shared" si="21"/>
        <v>3449.74</v>
      </c>
      <c r="AX28" s="15" t="e">
        <f>ROUND(#REF!*0.005,0)</f>
        <v>#REF!</v>
      </c>
      <c r="AY28" s="3">
        <f t="shared" si="22"/>
        <v>3449.74</v>
      </c>
      <c r="AZ28" s="3">
        <f t="shared" si="23"/>
        <v>2711.21</v>
      </c>
      <c r="BA28" s="3">
        <f t="shared" si="24"/>
        <v>3449.74</v>
      </c>
      <c r="BB28" s="3" t="e">
        <f>ROUND(#REF!*0.8,0)</f>
        <v>#REF!</v>
      </c>
      <c r="BC28" s="3">
        <f t="shared" si="25"/>
        <v>5462.65</v>
      </c>
      <c r="BD28" s="3">
        <v>2735.08</v>
      </c>
      <c r="BE28" s="3">
        <f t="shared" si="26"/>
        <v>5462.65</v>
      </c>
      <c r="BF28" s="3" t="e">
        <f>ROUND(#REF!*0.1,0)</f>
        <v>#REF!</v>
      </c>
      <c r="BG28" s="3">
        <f t="shared" si="27"/>
        <v>4282.16</v>
      </c>
      <c r="BH28" s="3">
        <v>1554.59</v>
      </c>
      <c r="BI28" s="3">
        <f t="shared" si="28"/>
        <v>4282.16</v>
      </c>
      <c r="BJ28" s="3" t="e">
        <f>ROUND(#REF!*0.03,0)</f>
        <v>#REF!</v>
      </c>
      <c r="BK28" s="3">
        <f t="shared" si="29"/>
        <v>5602</v>
      </c>
      <c r="BL28" s="3">
        <f t="shared" si="30"/>
        <v>2735.08</v>
      </c>
      <c r="BM28" s="3">
        <f t="shared" si="31"/>
        <v>5602</v>
      </c>
      <c r="BN28" s="3" t="e">
        <f>ROUND(#REF!*0.021,0)</f>
        <v>#REF!</v>
      </c>
      <c r="BO28" s="3">
        <f t="shared" si="32"/>
        <v>13093.75</v>
      </c>
      <c r="BP28" s="3">
        <v>2735.08</v>
      </c>
      <c r="BQ28" s="3">
        <f t="shared" si="33"/>
        <v>13093.75</v>
      </c>
      <c r="BR28" s="3" t="e">
        <f>ROUND(#REF!*0.02,0)</f>
        <v>#REF!</v>
      </c>
      <c r="BS28" s="3">
        <f t="shared" si="34"/>
        <v>13243.289999999999</v>
      </c>
      <c r="BT28" s="3">
        <f t="shared" si="35"/>
        <v>2735.08</v>
      </c>
      <c r="BU28" s="3">
        <f t="shared" si="36"/>
        <v>13243.289999999999</v>
      </c>
      <c r="BV28" s="3" t="e">
        <f>ROUND(#REF!*0.01,0)</f>
        <v>#REF!</v>
      </c>
      <c r="BW28" s="3">
        <f t="shared" si="37"/>
        <v>4285.09</v>
      </c>
      <c r="BX28" s="3">
        <v>4079.03</v>
      </c>
      <c r="BY28" s="3">
        <f t="shared" si="38"/>
        <v>4285.09</v>
      </c>
      <c r="BZ28" s="3" t="e">
        <f>ROUND(#REF!*0.005,0)</f>
        <v>#REF!</v>
      </c>
      <c r="CA28" s="3">
        <f t="shared" si="39"/>
        <v>4285.09</v>
      </c>
      <c r="CB28" s="3">
        <f t="shared" si="40"/>
        <v>4079.03</v>
      </c>
      <c r="CC28" s="3">
        <f t="shared" si="41"/>
        <v>4285.09</v>
      </c>
      <c r="CD28" s="3" t="e">
        <f>ROUND(#REF!*0.005,0)</f>
        <v>#REF!</v>
      </c>
      <c r="CE28" s="15" t="e">
        <f t="shared" si="42"/>
        <v>#REF!</v>
      </c>
      <c r="CF28" s="3">
        <f>65000</f>
        <v>65000</v>
      </c>
      <c r="CG28" s="3">
        <v>4239.59</v>
      </c>
      <c r="CH28" s="3" t="e">
        <f>ROUND(#REF!*0.01,0)</f>
        <v>#REF!</v>
      </c>
      <c r="CI28" s="3">
        <f t="shared" si="43"/>
        <v>14500.599999999999</v>
      </c>
      <c r="CJ28" s="3">
        <v>4374.04</v>
      </c>
      <c r="CK28" s="3">
        <f t="shared" si="44"/>
        <v>14500.599999999999</v>
      </c>
      <c r="CL28" s="3" t="e">
        <f>ROUND(#REF!*0.008,0)</f>
        <v>#REF!</v>
      </c>
      <c r="CM28" s="3">
        <f t="shared" si="45"/>
        <v>14109.67</v>
      </c>
      <c r="CN28" s="3">
        <v>3311.4</v>
      </c>
      <c r="CO28" s="3">
        <f t="shared" si="46"/>
        <v>14109.67</v>
      </c>
      <c r="CP28" s="2" t="e">
        <f>ROUND(#REF!*0.0005,0)</f>
        <v>#REF!</v>
      </c>
      <c r="CQ28" s="2">
        <v>9043.74</v>
      </c>
      <c r="CR28" s="2" t="e">
        <f>ROUND(#REF!*0.0003,0)</f>
        <v>#REF!</v>
      </c>
      <c r="CS28" s="2">
        <v>62005.599999999999</v>
      </c>
      <c r="CT28" s="2" t="e">
        <f>ROUND(#REF!*0.0004,0)</f>
        <v>#REF!</v>
      </c>
      <c r="CU28" s="2">
        <v>8555.06</v>
      </c>
      <c r="CV28" s="2" t="e">
        <f>ROUND(#REF!*0.0002,0)</f>
        <v>#REF!</v>
      </c>
      <c r="CW28" s="2">
        <v>54822.31</v>
      </c>
      <c r="CX28" s="2" t="e">
        <f>ROUND((#REF!+#REF!)*0.005,0)</f>
        <v>#REF!</v>
      </c>
      <c r="CY28" s="2">
        <v>2082.58</v>
      </c>
      <c r="CZ28" s="2" t="e">
        <f>ROUND(#REF!*0.00005,0)</f>
        <v>#REF!</v>
      </c>
      <c r="DA28" s="2">
        <v>17972.09</v>
      </c>
      <c r="DC28" s="2">
        <v>26581.19</v>
      </c>
      <c r="DD28" s="2" t="e">
        <f>ROUND(#REF!*0.0002,0)</f>
        <v>#REF!</v>
      </c>
      <c r="DE28" s="2">
        <v>8944.92</v>
      </c>
      <c r="DF28" s="2" t="e">
        <f>#REF!+#REF!</f>
        <v>#REF!</v>
      </c>
      <c r="DG28" s="2">
        <v>644.47</v>
      </c>
      <c r="DI28" s="2">
        <v>69527.88</v>
      </c>
      <c r="DK28" s="2">
        <v>7967.33</v>
      </c>
      <c r="DL28" s="2" t="e">
        <f>ROUND(#REF!*0.00015,0)</f>
        <v>#REF!</v>
      </c>
      <c r="DM28" s="2">
        <v>2470.12</v>
      </c>
      <c r="DN28" s="2" t="e">
        <f>ROUND(#REF!*0.00013,0)</f>
        <v>#REF!</v>
      </c>
      <c r="DO28" s="2">
        <v>2410.12</v>
      </c>
      <c r="DP28" s="3">
        <v>120.06</v>
      </c>
      <c r="DQ28" s="3">
        <v>64.180000000000007</v>
      </c>
      <c r="DR28" s="3" t="e">
        <f>DP28*#REF!</f>
        <v>#REF!</v>
      </c>
      <c r="DS28" s="3" t="e">
        <f>DQ28*#REF!</f>
        <v>#REF!</v>
      </c>
      <c r="DT28" s="3" t="e">
        <f>#REF!*J28+#REF!*M28+#REF!*N28+#REF!*O28+P28*Q28+R28*U28+V28*Y28+Z28*AC28+AD28*AG28+AH28*AK28+AL28*AN28+AM28*AO28+AP28*AR28+AQ28*AS28+AT28*AW28+AX28*BA28+BB28*BE28+BF28*BI28+BJ28*BM28+BN28*BQ28+BR28*BU28+BV28*BY28+BZ28*CC28+CD28*CF28+CE28*CG28+CH28*CK28+CL28*CO28+CP28*CQ28+CR28*CS28+CT28*CU28+CV28*CW28+CX28*CY28+CZ28*DA28+DB28*DC28+DD28*DE28+DF28*DG28+DH28*DI28+DJ28*DK28+DL28*DM28+DN28*DO28+#REF!*DP28</f>
        <v>#REF!</v>
      </c>
      <c r="DU28" s="3" t="e">
        <f>#REF!-DT28</f>
        <v>#REF!</v>
      </c>
      <c r="DV28" s="3" t="e">
        <f>#REF!*I28+#REF!*L28+#REF!*N28+#REF!*O28+P28*Q28+R28*T28+V28*X28+Z28*AB28+AD28*AF28+AH28*AJ28+AM28*AO28+AQ28*AS28+AT28*AV28+AX28*AZ28+BB28*BD28+BF28*BH28+BJ28*BL28+BN28*BP28+BR28*BT28+BV28*BX28+BZ28*CB28+CE28*CG28+CH28*CJ28+CL28*CN28+CP28*CQ28+CR28*CS28+CT28*CU28+CV28*CW28+CX28*CY28+CZ28*DA28+DB28*DC28+DD28*DE28+DF28*DG28+DH28*DI28+DJ28*DK28+DL28*DM28+DN28*DO28+#REF!*DQ28</f>
        <v>#REF!</v>
      </c>
      <c r="DW28" s="3" t="e">
        <f>#REF!*I28+#REF!*L28+#REF!*N28+#REF!*O28+P28*Q28+R28*T28+V28*X28+Z28*AB28+AD28*AF28+AH28*AJ28+AM28*AO28+AQ28*AS28+AT28*AV28+AX28*AZ28+BB28*BD28+BF28*BH28+BJ28*BL28+BN28*BP28+BR28*BT28+BV28*BX28+BZ28*CB28+CE28*CG28+CH28*CJ28+CL28*CN28+CP28*CQ28+CR28*CS28+CT28*CU28+CV28*CW28+CX28*CY28+CZ28*DA28+DB28*DC28+DD28*DE28+DF28*DG28+DH28*DI28+DJ28*DK28+DL28*DM28+DN28*DO28+#REF!*DP28</f>
        <v>#REF!</v>
      </c>
      <c r="DX28" s="3" t="e">
        <f t="shared" si="47"/>
        <v>#REF!</v>
      </c>
      <c r="DY28" s="3" t="e">
        <f t="shared" si="48"/>
        <v>#REF!</v>
      </c>
      <c r="DZ28" s="1"/>
    </row>
    <row r="29" spans="1:130" ht="30.75" customHeight="1" x14ac:dyDescent="0.25">
      <c r="A29" s="14">
        <v>27</v>
      </c>
      <c r="B29" s="1" t="s">
        <v>23</v>
      </c>
      <c r="C29" s="13" t="s">
        <v>3</v>
      </c>
      <c r="D29" s="13" t="s">
        <v>3</v>
      </c>
      <c r="F29" s="1" t="s">
        <v>1</v>
      </c>
      <c r="G29" s="12" t="s">
        <v>4</v>
      </c>
      <c r="H29" s="2">
        <f t="shared" si="0"/>
        <v>1183.25</v>
      </c>
      <c r="I29" s="2">
        <v>1183.25</v>
      </c>
      <c r="J29" s="2">
        <f t="shared" si="1"/>
        <v>1183.25</v>
      </c>
      <c r="N29" s="2">
        <v>847.32</v>
      </c>
      <c r="O29" s="3"/>
      <c r="Q29" s="2">
        <v>504.59</v>
      </c>
      <c r="R29" s="3" t="e">
        <f>ROUND(#REF!*0.7,0)</f>
        <v>#REF!</v>
      </c>
      <c r="S29" s="3">
        <f t="shared" si="2"/>
        <v>3449.74</v>
      </c>
      <c r="T29" s="3">
        <v>2711.21</v>
      </c>
      <c r="U29" s="3">
        <f t="shared" si="3"/>
        <v>3449.74</v>
      </c>
      <c r="V29" s="3" t="e">
        <f>ROUND(#REF!*0.2,0)</f>
        <v>#REF!</v>
      </c>
      <c r="W29" s="3">
        <f t="shared" si="4"/>
        <v>2234.39</v>
      </c>
      <c r="X29" s="3">
        <v>1495.86</v>
      </c>
      <c r="Y29" s="3">
        <f t="shared" si="5"/>
        <v>2234.39</v>
      </c>
      <c r="Z29" s="3" t="e">
        <f>ROUND(#REF!*0.0005,0)</f>
        <v>#REF!</v>
      </c>
      <c r="AA29" s="3">
        <f t="shared" si="6"/>
        <v>4423.75</v>
      </c>
      <c r="AB29" s="3">
        <v>3287.53</v>
      </c>
      <c r="AC29" s="3">
        <f t="shared" si="7"/>
        <v>4423.75</v>
      </c>
      <c r="AD29" s="3" t="e">
        <f>ROUND(#REF!*0.008,0)</f>
        <v>#REF!</v>
      </c>
      <c r="AE29" s="3">
        <f t="shared" si="8"/>
        <v>4815.59</v>
      </c>
      <c r="AF29" s="3">
        <f t="shared" si="9"/>
        <v>3287.53</v>
      </c>
      <c r="AG29" s="3">
        <f t="shared" si="10"/>
        <v>4815.59</v>
      </c>
      <c r="AH29" s="3" t="e">
        <f>ROUND(#REF!*0.05,0)</f>
        <v>#REF!</v>
      </c>
      <c r="AI29" s="3">
        <f t="shared" si="11"/>
        <v>3505</v>
      </c>
      <c r="AJ29" s="3">
        <f t="shared" si="12"/>
        <v>2711.21</v>
      </c>
      <c r="AK29" s="3">
        <f t="shared" si="13"/>
        <v>3505</v>
      </c>
      <c r="AL29" s="3"/>
      <c r="AM29" s="3">
        <f t="shared" si="14"/>
        <v>0</v>
      </c>
      <c r="AN29" s="3">
        <f t="shared" si="15"/>
        <v>34310.36</v>
      </c>
      <c r="AO29" s="3">
        <v>2175.13</v>
      </c>
      <c r="AP29" s="3"/>
      <c r="AQ29" s="3">
        <f t="shared" si="16"/>
        <v>0</v>
      </c>
      <c r="AR29" s="3">
        <f t="shared" si="17"/>
        <v>10632.67</v>
      </c>
      <c r="AS29" s="3">
        <f t="shared" si="18"/>
        <v>2175.13</v>
      </c>
      <c r="AT29" s="15" t="e">
        <f>ROUND(#REF!*0.005,0)</f>
        <v>#REF!</v>
      </c>
      <c r="AU29" s="3">
        <f t="shared" si="19"/>
        <v>3449.74</v>
      </c>
      <c r="AV29" s="3">
        <f t="shared" si="20"/>
        <v>2711.21</v>
      </c>
      <c r="AW29" s="3">
        <f t="shared" si="21"/>
        <v>3449.74</v>
      </c>
      <c r="AX29" s="15" t="e">
        <f>ROUND(#REF!*0.005,0)</f>
        <v>#REF!</v>
      </c>
      <c r="AY29" s="3">
        <f t="shared" si="22"/>
        <v>3449.74</v>
      </c>
      <c r="AZ29" s="3">
        <f t="shared" si="23"/>
        <v>2711.21</v>
      </c>
      <c r="BA29" s="3">
        <f t="shared" si="24"/>
        <v>3449.74</v>
      </c>
      <c r="BB29" s="3" t="e">
        <f>ROUND(#REF!*0.8,0)</f>
        <v>#REF!</v>
      </c>
      <c r="BC29" s="3">
        <f t="shared" si="25"/>
        <v>5462.65</v>
      </c>
      <c r="BD29" s="3">
        <v>2735.08</v>
      </c>
      <c r="BE29" s="3">
        <f t="shared" si="26"/>
        <v>5462.65</v>
      </c>
      <c r="BF29" s="3" t="e">
        <f>ROUND(#REF!*0.1,0)</f>
        <v>#REF!</v>
      </c>
      <c r="BG29" s="3">
        <f t="shared" si="27"/>
        <v>4282.16</v>
      </c>
      <c r="BH29" s="3">
        <v>1554.59</v>
      </c>
      <c r="BI29" s="3">
        <f t="shared" si="28"/>
        <v>4282.16</v>
      </c>
      <c r="BJ29" s="3" t="e">
        <f>ROUND(#REF!*0.03,0)</f>
        <v>#REF!</v>
      </c>
      <c r="BK29" s="3">
        <f t="shared" si="29"/>
        <v>5602</v>
      </c>
      <c r="BL29" s="3">
        <f t="shared" si="30"/>
        <v>2735.08</v>
      </c>
      <c r="BM29" s="3">
        <f t="shared" si="31"/>
        <v>5602</v>
      </c>
      <c r="BN29" s="3" t="e">
        <f>ROUND(#REF!*0.021,0)</f>
        <v>#REF!</v>
      </c>
      <c r="BO29" s="3">
        <f t="shared" si="32"/>
        <v>13093.75</v>
      </c>
      <c r="BP29" s="3">
        <v>2735.08</v>
      </c>
      <c r="BQ29" s="3">
        <f t="shared" si="33"/>
        <v>13093.75</v>
      </c>
      <c r="BR29" s="3" t="e">
        <f>ROUND(#REF!*0.02,0)</f>
        <v>#REF!</v>
      </c>
      <c r="BS29" s="3">
        <f t="shared" si="34"/>
        <v>13243.289999999999</v>
      </c>
      <c r="BT29" s="3">
        <f t="shared" si="35"/>
        <v>2735.08</v>
      </c>
      <c r="BU29" s="3">
        <f t="shared" si="36"/>
        <v>13243.289999999999</v>
      </c>
      <c r="BV29" s="3" t="e">
        <f>ROUND(#REF!*0.01,0)</f>
        <v>#REF!</v>
      </c>
      <c r="BW29" s="3">
        <f t="shared" si="37"/>
        <v>4285.09</v>
      </c>
      <c r="BX29" s="3">
        <v>4079.03</v>
      </c>
      <c r="BY29" s="3">
        <f t="shared" si="38"/>
        <v>4285.09</v>
      </c>
      <c r="BZ29" s="3" t="e">
        <f>ROUND(#REF!*0.005,0)</f>
        <v>#REF!</v>
      </c>
      <c r="CA29" s="3">
        <f t="shared" si="39"/>
        <v>4285.09</v>
      </c>
      <c r="CB29" s="3">
        <f t="shared" si="40"/>
        <v>4079.03</v>
      </c>
      <c r="CC29" s="3">
        <f t="shared" si="41"/>
        <v>4285.09</v>
      </c>
      <c r="CD29" s="3" t="e">
        <f>ROUND(#REF!*0.005,0)</f>
        <v>#REF!</v>
      </c>
      <c r="CE29" s="15" t="e">
        <f t="shared" si="42"/>
        <v>#REF!</v>
      </c>
      <c r="CF29" s="3">
        <f>65000</f>
        <v>65000</v>
      </c>
      <c r="CG29" s="3">
        <v>4239.59</v>
      </c>
      <c r="CH29" s="3" t="e">
        <f>ROUND(#REF!*0.01,0)</f>
        <v>#REF!</v>
      </c>
      <c r="CI29" s="3">
        <f t="shared" si="43"/>
        <v>14500.599999999999</v>
      </c>
      <c r="CJ29" s="3">
        <v>4374.04</v>
      </c>
      <c r="CK29" s="3">
        <f t="shared" si="44"/>
        <v>14500.599999999999</v>
      </c>
      <c r="CL29" s="3" t="e">
        <f>ROUND(#REF!*0.008,0)</f>
        <v>#REF!</v>
      </c>
      <c r="CM29" s="3">
        <f t="shared" si="45"/>
        <v>14109.67</v>
      </c>
      <c r="CN29" s="3">
        <v>3311.4</v>
      </c>
      <c r="CO29" s="3">
        <f t="shared" si="46"/>
        <v>14109.67</v>
      </c>
      <c r="CP29" s="2" t="e">
        <f>ROUND(#REF!*0.0005,0)</f>
        <v>#REF!</v>
      </c>
      <c r="CQ29" s="2">
        <v>9043.74</v>
      </c>
      <c r="CR29" s="2" t="e">
        <f>ROUND(#REF!*0.0004,0)</f>
        <v>#REF!</v>
      </c>
      <c r="CS29" s="2">
        <v>62005.599999999999</v>
      </c>
      <c r="CT29" s="2" t="e">
        <f>ROUND(#REF!*0.0004,0)</f>
        <v>#REF!</v>
      </c>
      <c r="CU29" s="2">
        <v>8555.06</v>
      </c>
      <c r="CV29" s="2" t="e">
        <f>ROUND(#REF!*0.0002,0)</f>
        <v>#REF!</v>
      </c>
      <c r="CW29" s="2">
        <v>54822.31</v>
      </c>
      <c r="CX29" s="2" t="e">
        <f>ROUND((#REF!+#REF!)*0.005,0)</f>
        <v>#REF!</v>
      </c>
      <c r="CY29" s="2">
        <v>2082.58</v>
      </c>
      <c r="CZ29" s="2" t="e">
        <f>ROUND(#REF!*0.00005,0)</f>
        <v>#REF!</v>
      </c>
      <c r="DA29" s="2">
        <v>17972.09</v>
      </c>
      <c r="DD29" s="2" t="e">
        <f>ROUND(#REF!*0.0002,0)</f>
        <v>#REF!</v>
      </c>
      <c r="DE29" s="2">
        <v>8944.92</v>
      </c>
      <c r="DF29" s="2" t="e">
        <f>#REF!+#REF!</f>
        <v>#REF!</v>
      </c>
      <c r="DG29" s="2">
        <v>644.47</v>
      </c>
      <c r="DI29" s="2">
        <v>69527.88</v>
      </c>
      <c r="DK29" s="2">
        <v>7967.33</v>
      </c>
      <c r="DL29" s="2" t="e">
        <f>ROUND(#REF!*0.00015,0)</f>
        <v>#REF!</v>
      </c>
      <c r="DM29" s="2">
        <v>2470.12</v>
      </c>
      <c r="DN29" s="2" t="e">
        <f>ROUND(#REF!*0.00013,0)</f>
        <v>#REF!</v>
      </c>
      <c r="DO29" s="2">
        <v>2410.12</v>
      </c>
      <c r="DP29" s="3">
        <v>130.24</v>
      </c>
      <c r="DQ29" s="3">
        <v>70.69</v>
      </c>
      <c r="DR29" s="3" t="e">
        <f>DP29*#REF!</f>
        <v>#REF!</v>
      </c>
      <c r="DS29" s="3" t="e">
        <f>DQ29*#REF!</f>
        <v>#REF!</v>
      </c>
      <c r="DT29" s="3" t="e">
        <f>#REF!*J29+#REF!*M29+#REF!*N29+#REF!*O29+P29*Q29+R29*U29+V29*Y29+Z29*AC29+AD29*AG29+AH29*AK29+AL29*AN29+AM29*AO29+AP29*AR29+AQ29*AS29+AT29*AW29+AX29*BA29+BB29*BE29+BF29*BI29+BJ29*BM29+BN29*BQ29+BR29*BU29+BV29*BY29+BZ29*CC29+CD29*CF29+CE29*CG29+CH29*CK29+CL29*CO29+CP29*CQ29+CR29*CS29+CT29*CU29+CV29*CW29+CX29*CY29+CZ29*DA29+DB29*DC29+DD29*DE29+DF29*DG29+DH29*DI29+DJ29*DK29+DL29*DM29+DN29*DO29+#REF!*DP29</f>
        <v>#REF!</v>
      </c>
      <c r="DU29" s="3" t="e">
        <f>#REF!-DT29</f>
        <v>#REF!</v>
      </c>
      <c r="DV29" s="3" t="e">
        <f>#REF!*I29+#REF!*L29+#REF!*N29+#REF!*O29+P29*Q29+R29*T29+V29*X29+Z29*AB29+AD29*AF29+AH29*AJ29+AM29*AO29+AQ29*AS29+AT29*AV29+AX29*AZ29+BB29*BD29+BF29*BH29+BJ29*BL29+BN29*BP29+BR29*BT29+BV29*BX29+BZ29*CB29+CE29*CG29+CH29*CJ29+CL29*CN29+CP29*CQ29+CR29*CS29+CT29*CU29+CV29*CW29+CX29*CY29+CZ29*DA29+DB29*DC29+DD29*DE29+DF29*DG29+DH29*DI29+DJ29*DK29+DL29*DM29+DN29*DO29+#REF!*DQ29</f>
        <v>#REF!</v>
      </c>
      <c r="DW29" s="3" t="e">
        <f>#REF!*I29+#REF!*L29+#REF!*N29+#REF!*O29+P29*Q29+R29*T29+V29*X29+Z29*AB29+AD29*AF29+AH29*AJ29+AM29*AO29+AQ29*AS29+AT29*AV29+AX29*AZ29+BB29*BD29+BF29*BH29+BJ29*BL29+BN29*BP29+BR29*BT29+BV29*BX29+BZ29*CB29+CE29*CG29+CH29*CJ29+CL29*CN29+CP29*CQ29+CR29*CS29+CT29*CU29+CV29*CW29+CX29*CY29+CZ29*DA29+DB29*DC29+DD29*DE29+DF29*DG29+DH29*DI29+DJ29*DK29+DL29*DM29+DN29*DO29+#REF!*DP29</f>
        <v>#REF!</v>
      </c>
      <c r="DX29" s="3" t="e">
        <f t="shared" si="47"/>
        <v>#REF!</v>
      </c>
      <c r="DY29" s="3" t="e">
        <f t="shared" si="48"/>
        <v>#REF!</v>
      </c>
      <c r="DZ29" s="1"/>
    </row>
    <row r="30" spans="1:130" ht="30.75" customHeight="1" x14ac:dyDescent="0.25">
      <c r="A30" s="14">
        <v>28</v>
      </c>
      <c r="B30" s="1" t="s">
        <v>22</v>
      </c>
      <c r="C30" s="13" t="s">
        <v>3</v>
      </c>
      <c r="D30" s="13" t="s">
        <v>3</v>
      </c>
      <c r="F30" s="1" t="s">
        <v>1</v>
      </c>
      <c r="G30" s="12" t="s">
        <v>4</v>
      </c>
      <c r="H30" s="2">
        <f t="shared" si="0"/>
        <v>1183.25</v>
      </c>
      <c r="I30" s="2">
        <v>1183.25</v>
      </c>
      <c r="J30" s="2">
        <f t="shared" si="1"/>
        <v>1183.25</v>
      </c>
      <c r="K30" s="2">
        <v>1230.26</v>
      </c>
      <c r="L30" s="2">
        <v>1230.26</v>
      </c>
      <c r="M30" s="2">
        <v>1230.26</v>
      </c>
      <c r="N30" s="2">
        <v>847.32</v>
      </c>
      <c r="O30" s="3">
        <v>2851.36</v>
      </c>
      <c r="P30" s="2">
        <v>0</v>
      </c>
      <c r="Q30" s="2">
        <v>498.77</v>
      </c>
      <c r="R30" s="3" t="e">
        <f>ROUND(#REF!*0.7,0)</f>
        <v>#REF!</v>
      </c>
      <c r="S30" s="3">
        <f t="shared" si="2"/>
        <v>3449.74</v>
      </c>
      <c r="T30" s="3">
        <v>2711.21</v>
      </c>
      <c r="U30" s="3">
        <f t="shared" si="3"/>
        <v>3449.74</v>
      </c>
      <c r="V30" s="3" t="e">
        <f>ROUND(#REF!*0.2,0)</f>
        <v>#REF!</v>
      </c>
      <c r="W30" s="3">
        <f t="shared" si="4"/>
        <v>2234.39</v>
      </c>
      <c r="X30" s="3">
        <v>1495.86</v>
      </c>
      <c r="Y30" s="3">
        <f t="shared" si="5"/>
        <v>2234.39</v>
      </c>
      <c r="Z30" s="3" t="e">
        <f>ROUND(#REF!*0.0005,0)</f>
        <v>#REF!</v>
      </c>
      <c r="AA30" s="3">
        <f t="shared" si="6"/>
        <v>4423.75</v>
      </c>
      <c r="AB30" s="3">
        <v>3287.53</v>
      </c>
      <c r="AC30" s="3">
        <f t="shared" si="7"/>
        <v>4423.75</v>
      </c>
      <c r="AD30" s="3" t="e">
        <f>ROUND(#REF!*0.008,0)</f>
        <v>#REF!</v>
      </c>
      <c r="AE30" s="3">
        <f t="shared" si="8"/>
        <v>4815.59</v>
      </c>
      <c r="AF30" s="3">
        <f t="shared" si="9"/>
        <v>3287.53</v>
      </c>
      <c r="AG30" s="3">
        <f t="shared" si="10"/>
        <v>4815.59</v>
      </c>
      <c r="AH30" s="3" t="e">
        <f>ROUND(#REF!*0.05,0)</f>
        <v>#REF!</v>
      </c>
      <c r="AI30" s="3">
        <f t="shared" si="11"/>
        <v>3505</v>
      </c>
      <c r="AJ30" s="3">
        <f t="shared" si="12"/>
        <v>2711.21</v>
      </c>
      <c r="AK30" s="3">
        <f t="shared" si="13"/>
        <v>3505</v>
      </c>
      <c r="AL30" s="3" t="e">
        <f>ROUND(#REF!*0.001,0)</f>
        <v>#REF!</v>
      </c>
      <c r="AM30" s="3" t="e">
        <f t="shared" si="14"/>
        <v>#REF!</v>
      </c>
      <c r="AN30" s="3">
        <f t="shared" si="15"/>
        <v>34310.36</v>
      </c>
      <c r="AO30" s="3">
        <v>2175.13</v>
      </c>
      <c r="AP30" s="3" t="e">
        <f>ROUND(#REF!*0.001,0)</f>
        <v>#REF!</v>
      </c>
      <c r="AQ30" s="3" t="e">
        <f t="shared" si="16"/>
        <v>#REF!</v>
      </c>
      <c r="AR30" s="3">
        <f t="shared" si="17"/>
        <v>10632.67</v>
      </c>
      <c r="AS30" s="3">
        <f t="shared" si="18"/>
        <v>2175.13</v>
      </c>
      <c r="AT30" s="15" t="e">
        <f>ROUND(#REF!*0.005,0)</f>
        <v>#REF!</v>
      </c>
      <c r="AU30" s="3">
        <f t="shared" si="19"/>
        <v>3449.74</v>
      </c>
      <c r="AV30" s="3">
        <f t="shared" si="20"/>
        <v>2711.21</v>
      </c>
      <c r="AW30" s="3">
        <f t="shared" si="21"/>
        <v>3449.74</v>
      </c>
      <c r="AX30" s="15" t="e">
        <f>ROUND(#REF!*0.005,0)</f>
        <v>#REF!</v>
      </c>
      <c r="AY30" s="3">
        <f t="shared" si="22"/>
        <v>3449.74</v>
      </c>
      <c r="AZ30" s="3">
        <f t="shared" si="23"/>
        <v>2711.21</v>
      </c>
      <c r="BA30" s="3">
        <f t="shared" si="24"/>
        <v>3449.74</v>
      </c>
      <c r="BB30" s="3" t="e">
        <f>ROUND(#REF!*0.8,0)</f>
        <v>#REF!</v>
      </c>
      <c r="BC30" s="3">
        <f t="shared" si="25"/>
        <v>5462.65</v>
      </c>
      <c r="BD30" s="3">
        <v>2735.08</v>
      </c>
      <c r="BE30" s="3">
        <f t="shared" si="26"/>
        <v>5462.65</v>
      </c>
      <c r="BF30" s="3" t="e">
        <f>ROUND(#REF!*0.1,0)</f>
        <v>#REF!</v>
      </c>
      <c r="BG30" s="3">
        <f t="shared" si="27"/>
        <v>4282.16</v>
      </c>
      <c r="BH30" s="3">
        <v>1554.59</v>
      </c>
      <c r="BI30" s="3">
        <f t="shared" si="28"/>
        <v>4282.16</v>
      </c>
      <c r="BJ30" s="3" t="e">
        <f>ROUND(#REF!*0.03,0)</f>
        <v>#REF!</v>
      </c>
      <c r="BK30" s="3">
        <f t="shared" si="29"/>
        <v>5602</v>
      </c>
      <c r="BL30" s="3">
        <f t="shared" si="30"/>
        <v>2735.08</v>
      </c>
      <c r="BM30" s="3">
        <f t="shared" si="31"/>
        <v>5602</v>
      </c>
      <c r="BN30" s="3" t="e">
        <f>ROUND(#REF!*0.021,0)</f>
        <v>#REF!</v>
      </c>
      <c r="BO30" s="3">
        <f t="shared" si="32"/>
        <v>13093.75</v>
      </c>
      <c r="BP30" s="3">
        <v>2735.08</v>
      </c>
      <c r="BQ30" s="3">
        <f t="shared" si="33"/>
        <v>13093.75</v>
      </c>
      <c r="BR30" s="3" t="e">
        <f>ROUND(#REF!*0.02,0)</f>
        <v>#REF!</v>
      </c>
      <c r="BS30" s="3">
        <f t="shared" si="34"/>
        <v>13243.289999999999</v>
      </c>
      <c r="BT30" s="3">
        <f t="shared" si="35"/>
        <v>2735.08</v>
      </c>
      <c r="BU30" s="3">
        <f t="shared" si="36"/>
        <v>13243.289999999999</v>
      </c>
      <c r="BV30" s="3" t="e">
        <f>ROUND(#REF!*0.01,0)</f>
        <v>#REF!</v>
      </c>
      <c r="BW30" s="3">
        <f t="shared" si="37"/>
        <v>4285.09</v>
      </c>
      <c r="BX30" s="3">
        <v>4079.03</v>
      </c>
      <c r="BY30" s="3">
        <f t="shared" si="38"/>
        <v>4285.09</v>
      </c>
      <c r="BZ30" s="3" t="e">
        <f>ROUND(#REF!*0.005,0)</f>
        <v>#REF!</v>
      </c>
      <c r="CA30" s="3">
        <f t="shared" si="39"/>
        <v>4285.09</v>
      </c>
      <c r="CB30" s="3">
        <f t="shared" si="40"/>
        <v>4079.03</v>
      </c>
      <c r="CC30" s="3">
        <f t="shared" si="41"/>
        <v>4285.09</v>
      </c>
      <c r="CD30" s="3" t="e">
        <f>ROUND(#REF!*0.005,0)</f>
        <v>#REF!</v>
      </c>
      <c r="CE30" s="15" t="e">
        <f t="shared" si="42"/>
        <v>#REF!</v>
      </c>
      <c r="CF30" s="3">
        <f>65000</f>
        <v>65000</v>
      </c>
      <c r="CG30" s="3">
        <v>4239.59</v>
      </c>
      <c r="CH30" s="3" t="e">
        <f>ROUND(#REF!*0.01,0)</f>
        <v>#REF!</v>
      </c>
      <c r="CI30" s="3">
        <f t="shared" si="43"/>
        <v>14500.599999999999</v>
      </c>
      <c r="CJ30" s="3">
        <v>4374.04</v>
      </c>
      <c r="CK30" s="3">
        <f t="shared" si="44"/>
        <v>14500.599999999999</v>
      </c>
      <c r="CL30" s="3" t="e">
        <f>ROUND(#REF!*0.008,0)</f>
        <v>#REF!</v>
      </c>
      <c r="CM30" s="3">
        <f t="shared" si="45"/>
        <v>14109.67</v>
      </c>
      <c r="CN30" s="3">
        <v>3311.4</v>
      </c>
      <c r="CO30" s="3">
        <f t="shared" si="46"/>
        <v>14109.67</v>
      </c>
      <c r="CP30" s="2" t="e">
        <f>ROUND(#REF!*0.0005,0)</f>
        <v>#REF!</v>
      </c>
      <c r="CQ30" s="2">
        <v>9043.74</v>
      </c>
      <c r="CR30" s="2" t="e">
        <f>ROUND(#REF!*0.0003,0)</f>
        <v>#REF!</v>
      </c>
      <c r="CS30" s="2">
        <v>62005.599999999999</v>
      </c>
      <c r="CT30" s="2" t="e">
        <f>ROUND(#REF!*0.0004,0)</f>
        <v>#REF!</v>
      </c>
      <c r="CU30" s="2">
        <v>8555.06</v>
      </c>
      <c r="CV30" s="2" t="e">
        <f>ROUND(#REF!*0.0002,0)</f>
        <v>#REF!</v>
      </c>
      <c r="CW30" s="2">
        <v>54822.31</v>
      </c>
      <c r="CX30" s="2" t="e">
        <f>ROUND((#REF!+#REF!)*0.005,0)</f>
        <v>#REF!</v>
      </c>
      <c r="CY30" s="2">
        <v>2082.58</v>
      </c>
      <c r="CZ30" s="2" t="e">
        <f>ROUND(#REF!*0.00005,0)</f>
        <v>#REF!</v>
      </c>
      <c r="DA30" s="2">
        <v>17972.09</v>
      </c>
      <c r="DC30" s="2">
        <v>26581.19</v>
      </c>
      <c r="DD30" s="2" t="e">
        <f>ROUND(#REF!*0.0002,0)</f>
        <v>#REF!</v>
      </c>
      <c r="DE30" s="2">
        <v>8944.92</v>
      </c>
      <c r="DF30" s="2" t="e">
        <f>#REF!+#REF!</f>
        <v>#REF!</v>
      </c>
      <c r="DG30" s="2">
        <v>644.47</v>
      </c>
      <c r="DI30" s="2">
        <v>69527.88</v>
      </c>
      <c r="DK30" s="2">
        <v>7967.33</v>
      </c>
      <c r="DL30" s="2" t="e">
        <f>ROUND(#REF!*0.00015,0)</f>
        <v>#REF!</v>
      </c>
      <c r="DM30" s="2">
        <v>2470.12</v>
      </c>
      <c r="DN30" s="2" t="e">
        <f>ROUND(#REF!*0.00013,0)</f>
        <v>#REF!</v>
      </c>
      <c r="DO30" s="2">
        <v>2410.12</v>
      </c>
      <c r="DP30" s="3">
        <v>130.24</v>
      </c>
      <c r="DQ30" s="3">
        <v>70.69</v>
      </c>
      <c r="DR30" s="3" t="e">
        <f>DP30*#REF!</f>
        <v>#REF!</v>
      </c>
      <c r="DS30" s="3" t="e">
        <f>DQ30*#REF!</f>
        <v>#REF!</v>
      </c>
      <c r="DT30" s="3" t="e">
        <f>#REF!*J30+#REF!*M30+#REF!*N30+#REF!*O30+P30*Q30+R30*U30+V30*Y30+Z30*AC30+AD30*AG30+AH30*AK30+AL30*AN30+AM30*AO30+AP30*AR30+AQ30*AS30+AT30*AW30+AX30*BA30+BB30*BE30+BF30*BI30+BJ30*BM30+BN30*BQ30+BR30*BU30+BV30*BY30+BZ30*CC30+CD30*CF30+CE30*CG30+CH30*CK30+CL30*CO30+CP30*CQ30+CR30*CS30+CT30*CU30+CV30*CW30+CX30*CY30+CZ30*DA30+DB30*DC30+DD30*DE30+DF30*DG30+DH30*DI30+DJ30*DK30+DL30*DM30+DN30*DO30+#REF!*DP30</f>
        <v>#REF!</v>
      </c>
      <c r="DU30" s="3" t="e">
        <f>#REF!-DT30</f>
        <v>#REF!</v>
      </c>
      <c r="DV30" s="3" t="e">
        <f>#REF!*I30+#REF!*L30+#REF!*N30+#REF!*O30+P30*Q30+R30*T30+V30*X30+Z30*AB30+AD30*AF30+AH30*AJ30+AM30*AO30+AQ30*AS30+AT30*AV30+AX30*AZ30+BB30*BD30+BF30*BH30+BJ30*BL30+BN30*BP30+BR30*BT30+BV30*BX30+BZ30*CB30+CE30*CG30+CH30*CJ30+CL30*CN30+CP30*CQ30+CR30*CS30+CT30*CU30+CV30*CW30+CX30*CY30+CZ30*DA30+DB30*DC30+DD30*DE30+DF30*DG30+DH30*DI30+DJ30*DK30+DL30*DM30+DN30*DO30+#REF!*DQ30</f>
        <v>#REF!</v>
      </c>
      <c r="DW30" s="3" t="e">
        <f>#REF!*I30+#REF!*L30+#REF!*N30+#REF!*O30+P30*Q30+R30*T30+V30*X30+Z30*AB30+AD30*AF30+AH30*AJ30+AM30*AO30+AQ30*AS30+AT30*AV30+AX30*AZ30+BB30*BD30+BF30*BH30+BJ30*BL30+BN30*BP30+BR30*BT30+BV30*BX30+BZ30*CB30+CE30*CG30+CH30*CJ30+CL30*CN30+CP30*CQ30+CR30*CS30+CT30*CU30+CV30*CW30+CX30*CY30+CZ30*DA30+DB30*DC30+DD30*DE30+DF30*DG30+DH30*DI30+DJ30*DK30+DL30*DM30+DN30*DO30+#REF!*DP30</f>
        <v>#REF!</v>
      </c>
      <c r="DX30" s="3" t="e">
        <f t="shared" si="47"/>
        <v>#REF!</v>
      </c>
      <c r="DY30" s="3" t="e">
        <f t="shared" si="48"/>
        <v>#REF!</v>
      </c>
      <c r="DZ30" s="1"/>
    </row>
    <row r="31" spans="1:130" ht="30.75" customHeight="1" x14ac:dyDescent="0.25">
      <c r="A31" s="14">
        <v>29</v>
      </c>
      <c r="B31" s="1" t="s">
        <v>21</v>
      </c>
      <c r="C31" s="13" t="s">
        <v>14</v>
      </c>
      <c r="D31" s="13" t="s">
        <v>14</v>
      </c>
      <c r="F31" s="1" t="s">
        <v>1</v>
      </c>
      <c r="G31" s="12" t="s">
        <v>4</v>
      </c>
      <c r="H31" s="2">
        <f t="shared" si="0"/>
        <v>1183.25</v>
      </c>
      <c r="I31" s="2">
        <v>1183.25</v>
      </c>
      <c r="J31" s="2">
        <f t="shared" si="1"/>
        <v>1183.25</v>
      </c>
      <c r="K31" s="2">
        <v>1230.26</v>
      </c>
      <c r="L31" s="2">
        <v>1230.26</v>
      </c>
      <c r="M31" s="2">
        <v>1230.26</v>
      </c>
      <c r="N31" s="2">
        <v>847.32</v>
      </c>
      <c r="O31" s="3">
        <v>2851.36</v>
      </c>
      <c r="P31" s="2">
        <v>0</v>
      </c>
      <c r="Q31" s="2">
        <v>498.77</v>
      </c>
      <c r="R31" s="3" t="e">
        <f>ROUND(#REF!*0.7,0)</f>
        <v>#REF!</v>
      </c>
      <c r="S31" s="3">
        <f t="shared" si="2"/>
        <v>3449.74</v>
      </c>
      <c r="T31" s="3">
        <v>2711.21</v>
      </c>
      <c r="U31" s="3">
        <f t="shared" si="3"/>
        <v>3449.74</v>
      </c>
      <c r="V31" s="3" t="e">
        <f>ROUND(#REF!*0.2,0)</f>
        <v>#REF!</v>
      </c>
      <c r="W31" s="3">
        <f t="shared" si="4"/>
        <v>2234.39</v>
      </c>
      <c r="X31" s="3">
        <v>1495.86</v>
      </c>
      <c r="Y31" s="3">
        <f t="shared" si="5"/>
        <v>2234.39</v>
      </c>
      <c r="Z31" s="3" t="e">
        <f>ROUND(#REF!*0.0005,0)</f>
        <v>#REF!</v>
      </c>
      <c r="AA31" s="3">
        <f t="shared" si="6"/>
        <v>4423.75</v>
      </c>
      <c r="AB31" s="3">
        <v>3287.53</v>
      </c>
      <c r="AC31" s="3">
        <f t="shared" si="7"/>
        <v>4423.75</v>
      </c>
      <c r="AD31" s="3" t="e">
        <f>ROUND(#REF!*0.008,0)</f>
        <v>#REF!</v>
      </c>
      <c r="AE31" s="3">
        <f t="shared" si="8"/>
        <v>4815.59</v>
      </c>
      <c r="AF31" s="3">
        <f t="shared" si="9"/>
        <v>3287.53</v>
      </c>
      <c r="AG31" s="3">
        <f t="shared" si="10"/>
        <v>4815.59</v>
      </c>
      <c r="AH31" s="3" t="e">
        <f>ROUND(#REF!*0.05,0)</f>
        <v>#REF!</v>
      </c>
      <c r="AI31" s="3">
        <f t="shared" si="11"/>
        <v>3505</v>
      </c>
      <c r="AJ31" s="3">
        <f t="shared" si="12"/>
        <v>2711.21</v>
      </c>
      <c r="AK31" s="3">
        <f t="shared" si="13"/>
        <v>3505</v>
      </c>
      <c r="AL31" s="3" t="e">
        <f>ROUND(#REF!*0.001,0)</f>
        <v>#REF!</v>
      </c>
      <c r="AM31" s="3" t="e">
        <f t="shared" si="14"/>
        <v>#REF!</v>
      </c>
      <c r="AN31" s="3">
        <f t="shared" si="15"/>
        <v>34310.36</v>
      </c>
      <c r="AO31" s="3">
        <v>2175.13</v>
      </c>
      <c r="AP31" s="3" t="e">
        <f>ROUND(#REF!*0.001,0)</f>
        <v>#REF!</v>
      </c>
      <c r="AQ31" s="3" t="e">
        <f t="shared" si="16"/>
        <v>#REF!</v>
      </c>
      <c r="AR31" s="3">
        <f t="shared" si="17"/>
        <v>10632.67</v>
      </c>
      <c r="AS31" s="3">
        <f t="shared" si="18"/>
        <v>2175.13</v>
      </c>
      <c r="AT31" s="15" t="e">
        <f>ROUND(#REF!*0.005,0)</f>
        <v>#REF!</v>
      </c>
      <c r="AU31" s="3">
        <f t="shared" si="19"/>
        <v>3449.74</v>
      </c>
      <c r="AV31" s="3">
        <f t="shared" si="20"/>
        <v>2711.21</v>
      </c>
      <c r="AW31" s="3">
        <f t="shared" si="21"/>
        <v>3449.74</v>
      </c>
      <c r="AX31" s="15" t="e">
        <f>ROUND(#REF!*0.005,0)</f>
        <v>#REF!</v>
      </c>
      <c r="AY31" s="3">
        <f t="shared" si="22"/>
        <v>3449.74</v>
      </c>
      <c r="AZ31" s="3">
        <f t="shared" si="23"/>
        <v>2711.21</v>
      </c>
      <c r="BA31" s="3">
        <f t="shared" si="24"/>
        <v>3449.74</v>
      </c>
      <c r="BB31" s="3" t="e">
        <f>ROUND(#REF!*0.8,0)</f>
        <v>#REF!</v>
      </c>
      <c r="BC31" s="3">
        <f t="shared" si="25"/>
        <v>5462.65</v>
      </c>
      <c r="BD31" s="3">
        <v>2735.08</v>
      </c>
      <c r="BE31" s="3">
        <f t="shared" si="26"/>
        <v>5462.65</v>
      </c>
      <c r="BF31" s="3" t="e">
        <f>ROUND(#REF!*0.1,0)</f>
        <v>#REF!</v>
      </c>
      <c r="BG31" s="3">
        <f t="shared" si="27"/>
        <v>4282.16</v>
      </c>
      <c r="BH31" s="3">
        <v>1554.59</v>
      </c>
      <c r="BI31" s="3">
        <f t="shared" si="28"/>
        <v>4282.16</v>
      </c>
      <c r="BJ31" s="3" t="e">
        <f>ROUND(#REF!*0.03,0)</f>
        <v>#REF!</v>
      </c>
      <c r="BK31" s="3">
        <f t="shared" si="29"/>
        <v>5602</v>
      </c>
      <c r="BL31" s="3">
        <f t="shared" si="30"/>
        <v>2735.08</v>
      </c>
      <c r="BM31" s="3">
        <f t="shared" si="31"/>
        <v>5602</v>
      </c>
      <c r="BN31" s="3" t="e">
        <f>ROUND(#REF!*0.021,0)</f>
        <v>#REF!</v>
      </c>
      <c r="BO31" s="3">
        <f t="shared" si="32"/>
        <v>13093.75</v>
      </c>
      <c r="BP31" s="3">
        <v>2735.08</v>
      </c>
      <c r="BQ31" s="3">
        <f t="shared" si="33"/>
        <v>13093.75</v>
      </c>
      <c r="BR31" s="3" t="e">
        <f>ROUND(#REF!*0.02,0)</f>
        <v>#REF!</v>
      </c>
      <c r="BS31" s="3">
        <f t="shared" si="34"/>
        <v>13243.289999999999</v>
      </c>
      <c r="BT31" s="3">
        <f t="shared" si="35"/>
        <v>2735.08</v>
      </c>
      <c r="BU31" s="3">
        <f t="shared" si="36"/>
        <v>13243.289999999999</v>
      </c>
      <c r="BV31" s="3" t="e">
        <f>ROUND(#REF!*0.01,0)</f>
        <v>#REF!</v>
      </c>
      <c r="BW31" s="3">
        <f t="shared" si="37"/>
        <v>4285.09</v>
      </c>
      <c r="BX31" s="3">
        <v>4079.03</v>
      </c>
      <c r="BY31" s="3">
        <f t="shared" si="38"/>
        <v>4285.09</v>
      </c>
      <c r="BZ31" s="3" t="e">
        <f>ROUND(#REF!*0.005,0)</f>
        <v>#REF!</v>
      </c>
      <c r="CA31" s="3">
        <f t="shared" si="39"/>
        <v>4285.09</v>
      </c>
      <c r="CB31" s="3">
        <f t="shared" si="40"/>
        <v>4079.03</v>
      </c>
      <c r="CC31" s="3">
        <f t="shared" si="41"/>
        <v>4285.09</v>
      </c>
      <c r="CD31" s="3" t="e">
        <f>ROUND(#REF!*0.005,0)</f>
        <v>#REF!</v>
      </c>
      <c r="CE31" s="15" t="e">
        <f t="shared" si="42"/>
        <v>#REF!</v>
      </c>
      <c r="CF31" s="3">
        <f>65000</f>
        <v>65000</v>
      </c>
      <c r="CG31" s="3">
        <v>4239.59</v>
      </c>
      <c r="CH31" s="3" t="e">
        <f>ROUND(#REF!*0.01,0)</f>
        <v>#REF!</v>
      </c>
      <c r="CI31" s="3">
        <f t="shared" si="43"/>
        <v>14500.599999999999</v>
      </c>
      <c r="CJ31" s="3">
        <v>4374.04</v>
      </c>
      <c r="CK31" s="3">
        <f t="shared" si="44"/>
        <v>14500.599999999999</v>
      </c>
      <c r="CL31" s="3" t="e">
        <f>ROUND(#REF!*0.008,0)</f>
        <v>#REF!</v>
      </c>
      <c r="CM31" s="3">
        <f t="shared" si="45"/>
        <v>14109.67</v>
      </c>
      <c r="CN31" s="3">
        <v>3311.4</v>
      </c>
      <c r="CO31" s="3">
        <f t="shared" si="46"/>
        <v>14109.67</v>
      </c>
      <c r="CP31" s="2" t="e">
        <f>ROUND(#REF!*0.0005,0)</f>
        <v>#REF!</v>
      </c>
      <c r="CQ31" s="2">
        <v>9043.74</v>
      </c>
      <c r="CR31" s="2" t="e">
        <f>ROUND(#REF!*0.0003,0)</f>
        <v>#REF!</v>
      </c>
      <c r="CS31" s="2">
        <v>62005.599999999999</v>
      </c>
      <c r="CT31" s="2" t="e">
        <f>ROUND(#REF!*0.0004,0)</f>
        <v>#REF!</v>
      </c>
      <c r="CU31" s="2">
        <v>8555.06</v>
      </c>
      <c r="CV31" s="2" t="e">
        <f>ROUND(#REF!*0.0002,0)</f>
        <v>#REF!</v>
      </c>
      <c r="CW31" s="2">
        <v>54822.31</v>
      </c>
      <c r="CX31" s="2" t="e">
        <f>ROUND((#REF!+#REF!)*0.005,0)</f>
        <v>#REF!</v>
      </c>
      <c r="CY31" s="2">
        <v>2082.58</v>
      </c>
      <c r="CZ31" s="2" t="e">
        <f>ROUND(#REF!*0.00005,0)</f>
        <v>#REF!</v>
      </c>
      <c r="DA31" s="2">
        <v>17972.09</v>
      </c>
      <c r="DC31" s="2">
        <v>26581.19</v>
      </c>
      <c r="DD31" s="2" t="e">
        <f>ROUND(#REF!*0.0002,0)</f>
        <v>#REF!</v>
      </c>
      <c r="DE31" s="2">
        <v>8944.92</v>
      </c>
      <c r="DF31" s="2" t="e">
        <f>#REF!+#REF!</f>
        <v>#REF!</v>
      </c>
      <c r="DG31" s="2">
        <v>644.47</v>
      </c>
      <c r="DI31" s="2">
        <v>69527.88</v>
      </c>
      <c r="DK31" s="2">
        <v>7967.33</v>
      </c>
      <c r="DL31" s="2" t="e">
        <f>ROUND(#REF!*0.00015,0)</f>
        <v>#REF!</v>
      </c>
      <c r="DM31" s="2">
        <v>2470.12</v>
      </c>
      <c r="DN31" s="2" t="e">
        <f>ROUND(#REF!*0.00013,0)</f>
        <v>#REF!</v>
      </c>
      <c r="DO31" s="2">
        <v>2410.12</v>
      </c>
      <c r="DP31" s="3">
        <v>130.24</v>
      </c>
      <c r="DQ31" s="3">
        <v>70.69</v>
      </c>
      <c r="DR31" s="3" t="e">
        <f>DP31*#REF!</f>
        <v>#REF!</v>
      </c>
      <c r="DS31" s="3" t="e">
        <f>DQ31*#REF!</f>
        <v>#REF!</v>
      </c>
      <c r="DT31" s="3" t="e">
        <f>#REF!*J31+#REF!*M31+#REF!*N31+#REF!*O31+P31*Q31+R31*U31+V31*Y31+Z31*AC31+AD31*AG31+AH31*AK31+AL31*AN31+AM31*AO31+AP31*AR31+AQ31*AS31+AT31*AW31+AX31*BA31+BB31*BE31+BF31*BI31+BJ31*BM31+BN31*BQ31+BR31*BU31+BV31*BY31+BZ31*CC31+CD31*CF31+CE31*CG31+CH31*CK31+CL31*CO31+CP31*CQ31+CR31*CS31+CT31*CU31+CV31*CW31+CX31*CY31+CZ31*DA31+DB31*DC31+DD31*DE31+DF31*DG31+DH31*DI31+DJ31*DK31+DL31*DM31+DN31*DO31+#REF!*DP31</f>
        <v>#REF!</v>
      </c>
      <c r="DU31" s="3" t="e">
        <f>#REF!-DT31</f>
        <v>#REF!</v>
      </c>
      <c r="DV31" s="3" t="e">
        <f>#REF!*I31+#REF!*L31+#REF!*N31+#REF!*O31+P31*Q31+R31*T31+V31*X31+Z31*AB31+AD31*AF31+AH31*AJ31+AM31*AO31+AQ31*AS31+AT31*AV31+AX31*AZ31+BB31*BD31+BF31*BH31+BJ31*BL31+BN31*BP31+BR31*BT31+BV31*BX31+BZ31*CB31+CE31*CG31+CH31*CJ31+CL31*CN31+CP31*CQ31+CR31*CS31+CT31*CU31+CV31*CW31+CX31*CY31+CZ31*DA31+DB31*DC31+DD31*DE31+DF31*DG31+DH31*DI31+DJ31*DK31+DL31*DM31+DN31*DO31+#REF!*DQ31</f>
        <v>#REF!</v>
      </c>
      <c r="DW31" s="3" t="e">
        <f>#REF!*I31+#REF!*L31+#REF!*N31+#REF!*O31+P31*Q31+R31*T31+V31*X31+Z31*AB31+AD31*AF31+AH31*AJ31+AM31*AO31+AQ31*AS31+AT31*AV31+AX31*AZ31+BB31*BD31+BF31*BH31+BJ31*BL31+BN31*BP31+BR31*BT31+BV31*BX31+BZ31*CB31+CE31*CG31+CH31*CJ31+CL31*CN31+CP31*CQ31+CR31*CS31+CT31*CU31+CV31*CW31+CX31*CY31+CZ31*DA31+DB31*DC31+DD31*DE31+DF31*DG31+DH31*DI31+DJ31*DK31+DL31*DM31+DN31*DO31+#REF!*DP31</f>
        <v>#REF!</v>
      </c>
      <c r="DX31" s="3" t="e">
        <f t="shared" si="47"/>
        <v>#REF!</v>
      </c>
      <c r="DY31" s="3" t="e">
        <f t="shared" si="48"/>
        <v>#REF!</v>
      </c>
      <c r="DZ31" s="1"/>
    </row>
    <row r="32" spans="1:130" ht="30.75" customHeight="1" x14ac:dyDescent="0.25">
      <c r="A32" s="14">
        <v>30</v>
      </c>
      <c r="B32" s="1" t="s">
        <v>20</v>
      </c>
      <c r="C32" s="13" t="s">
        <v>14</v>
      </c>
      <c r="D32" s="13" t="s">
        <v>14</v>
      </c>
      <c r="F32" s="1" t="s">
        <v>1</v>
      </c>
      <c r="G32" s="12" t="s">
        <v>4</v>
      </c>
      <c r="H32" s="2">
        <f t="shared" si="0"/>
        <v>1183.25</v>
      </c>
      <c r="I32" s="2">
        <v>1183.25</v>
      </c>
      <c r="J32" s="2">
        <f t="shared" si="1"/>
        <v>1183.25</v>
      </c>
      <c r="K32" s="2">
        <v>1230.26</v>
      </c>
      <c r="L32" s="2">
        <v>1230.26</v>
      </c>
      <c r="M32" s="2">
        <v>1230.26</v>
      </c>
      <c r="N32" s="2">
        <v>847.32</v>
      </c>
      <c r="O32" s="3">
        <v>2851.36</v>
      </c>
      <c r="Q32" s="2">
        <v>498.77</v>
      </c>
      <c r="R32" s="3" t="e">
        <f>ROUND(#REF!*0.7,0)</f>
        <v>#REF!</v>
      </c>
      <c r="S32" s="3">
        <f t="shared" si="2"/>
        <v>3449.74</v>
      </c>
      <c r="T32" s="3">
        <v>2711.21</v>
      </c>
      <c r="U32" s="3">
        <f t="shared" si="3"/>
        <v>3449.74</v>
      </c>
      <c r="V32" s="3" t="e">
        <f>ROUND(#REF!*0.2,0)</f>
        <v>#REF!</v>
      </c>
      <c r="W32" s="3">
        <f t="shared" si="4"/>
        <v>2234.39</v>
      </c>
      <c r="X32" s="3">
        <v>1495.86</v>
      </c>
      <c r="Y32" s="3">
        <f t="shared" si="5"/>
        <v>2234.39</v>
      </c>
      <c r="Z32" s="3" t="e">
        <f>ROUND(#REF!*0.0005,0)</f>
        <v>#REF!</v>
      </c>
      <c r="AA32" s="3">
        <f t="shared" si="6"/>
        <v>4423.75</v>
      </c>
      <c r="AB32" s="3">
        <v>3287.53</v>
      </c>
      <c r="AC32" s="3">
        <f t="shared" si="7"/>
        <v>4423.75</v>
      </c>
      <c r="AD32" s="3" t="e">
        <f>ROUND(#REF!*0.008,0)</f>
        <v>#REF!</v>
      </c>
      <c r="AE32" s="3">
        <f t="shared" si="8"/>
        <v>4815.59</v>
      </c>
      <c r="AF32" s="3">
        <f t="shared" si="9"/>
        <v>3287.53</v>
      </c>
      <c r="AG32" s="3">
        <f t="shared" si="10"/>
        <v>4815.59</v>
      </c>
      <c r="AH32" s="3" t="e">
        <f>ROUND(#REF!*0.05,0)</f>
        <v>#REF!</v>
      </c>
      <c r="AI32" s="3">
        <f t="shared" si="11"/>
        <v>3505</v>
      </c>
      <c r="AJ32" s="3">
        <f t="shared" si="12"/>
        <v>2711.21</v>
      </c>
      <c r="AK32" s="3">
        <f t="shared" si="13"/>
        <v>3505</v>
      </c>
      <c r="AL32" s="3" t="e">
        <f>ROUND(#REF!*0.001,0)</f>
        <v>#REF!</v>
      </c>
      <c r="AM32" s="3" t="e">
        <f t="shared" si="14"/>
        <v>#REF!</v>
      </c>
      <c r="AN32" s="3">
        <f t="shared" si="15"/>
        <v>34310.36</v>
      </c>
      <c r="AO32" s="3">
        <v>2175.13</v>
      </c>
      <c r="AP32" s="3" t="e">
        <f>ROUND(#REF!*0.001,0)</f>
        <v>#REF!</v>
      </c>
      <c r="AQ32" s="3" t="e">
        <f t="shared" si="16"/>
        <v>#REF!</v>
      </c>
      <c r="AR32" s="3">
        <f t="shared" si="17"/>
        <v>10632.67</v>
      </c>
      <c r="AS32" s="3">
        <f t="shared" si="18"/>
        <v>2175.13</v>
      </c>
      <c r="AT32" s="15" t="e">
        <f>ROUND(#REF!*0.005,0)</f>
        <v>#REF!</v>
      </c>
      <c r="AU32" s="3">
        <f t="shared" si="19"/>
        <v>3449.74</v>
      </c>
      <c r="AV32" s="3">
        <f t="shared" si="20"/>
        <v>2711.21</v>
      </c>
      <c r="AW32" s="3">
        <f t="shared" si="21"/>
        <v>3449.74</v>
      </c>
      <c r="AX32" s="15" t="e">
        <f>ROUND(#REF!*0.005,0)</f>
        <v>#REF!</v>
      </c>
      <c r="AY32" s="3">
        <f t="shared" si="22"/>
        <v>3449.74</v>
      </c>
      <c r="AZ32" s="3">
        <f t="shared" si="23"/>
        <v>2711.21</v>
      </c>
      <c r="BA32" s="3">
        <f t="shared" si="24"/>
        <v>3449.74</v>
      </c>
      <c r="BB32" s="3" t="e">
        <f>ROUND(#REF!*0.8,0)</f>
        <v>#REF!</v>
      </c>
      <c r="BC32" s="3">
        <f t="shared" si="25"/>
        <v>5462.65</v>
      </c>
      <c r="BD32" s="3">
        <v>2735.08</v>
      </c>
      <c r="BE32" s="3">
        <f t="shared" si="26"/>
        <v>5462.65</v>
      </c>
      <c r="BF32" s="3" t="e">
        <f>ROUND(#REF!*0.1,0)</f>
        <v>#REF!</v>
      </c>
      <c r="BG32" s="3">
        <f t="shared" si="27"/>
        <v>4282.16</v>
      </c>
      <c r="BH32" s="3">
        <v>1554.59</v>
      </c>
      <c r="BI32" s="3">
        <f t="shared" si="28"/>
        <v>4282.16</v>
      </c>
      <c r="BJ32" s="3" t="e">
        <f>ROUND(#REF!*0.03,0)</f>
        <v>#REF!</v>
      </c>
      <c r="BK32" s="3">
        <f t="shared" si="29"/>
        <v>5602</v>
      </c>
      <c r="BL32" s="3">
        <f t="shared" si="30"/>
        <v>2735.08</v>
      </c>
      <c r="BM32" s="3">
        <f t="shared" si="31"/>
        <v>5602</v>
      </c>
      <c r="BN32" s="3" t="e">
        <f>ROUND(#REF!*0.021,0)</f>
        <v>#REF!</v>
      </c>
      <c r="BO32" s="3">
        <f t="shared" si="32"/>
        <v>13093.75</v>
      </c>
      <c r="BP32" s="3">
        <v>2735.08</v>
      </c>
      <c r="BQ32" s="3">
        <f t="shared" si="33"/>
        <v>13093.75</v>
      </c>
      <c r="BR32" s="3" t="e">
        <f>ROUND(#REF!*0.02,0)</f>
        <v>#REF!</v>
      </c>
      <c r="BS32" s="3">
        <f t="shared" si="34"/>
        <v>13243.289999999999</v>
      </c>
      <c r="BT32" s="3">
        <f t="shared" si="35"/>
        <v>2735.08</v>
      </c>
      <c r="BU32" s="3">
        <f t="shared" si="36"/>
        <v>13243.289999999999</v>
      </c>
      <c r="BV32" s="3" t="e">
        <f>ROUND(#REF!*0.01,0)</f>
        <v>#REF!</v>
      </c>
      <c r="BW32" s="3">
        <f t="shared" si="37"/>
        <v>4285.09</v>
      </c>
      <c r="BX32" s="3">
        <v>4079.03</v>
      </c>
      <c r="BY32" s="3">
        <f t="shared" si="38"/>
        <v>4285.09</v>
      </c>
      <c r="BZ32" s="3" t="e">
        <f>ROUND(#REF!*0.005,0)</f>
        <v>#REF!</v>
      </c>
      <c r="CA32" s="3">
        <f t="shared" si="39"/>
        <v>4285.09</v>
      </c>
      <c r="CB32" s="3">
        <f t="shared" si="40"/>
        <v>4079.03</v>
      </c>
      <c r="CC32" s="3">
        <f t="shared" si="41"/>
        <v>4285.09</v>
      </c>
      <c r="CD32" s="3" t="e">
        <f>ROUND(#REF!*0.005,0)</f>
        <v>#REF!</v>
      </c>
      <c r="CE32" s="15" t="e">
        <f t="shared" si="42"/>
        <v>#REF!</v>
      </c>
      <c r="CF32" s="3">
        <f>65000</f>
        <v>65000</v>
      </c>
      <c r="CG32" s="3">
        <v>4239.59</v>
      </c>
      <c r="CH32" s="3" t="e">
        <f>ROUND(#REF!*0.01,0)</f>
        <v>#REF!</v>
      </c>
      <c r="CI32" s="3">
        <f t="shared" si="43"/>
        <v>14500.599999999999</v>
      </c>
      <c r="CJ32" s="3">
        <v>4374.04</v>
      </c>
      <c r="CK32" s="3">
        <f t="shared" si="44"/>
        <v>14500.599999999999</v>
      </c>
      <c r="CL32" s="3" t="e">
        <f>ROUND(#REF!*0.008,0)</f>
        <v>#REF!</v>
      </c>
      <c r="CM32" s="3">
        <f t="shared" si="45"/>
        <v>14109.67</v>
      </c>
      <c r="CN32" s="3">
        <v>3311.4</v>
      </c>
      <c r="CO32" s="3">
        <f t="shared" si="46"/>
        <v>14109.67</v>
      </c>
      <c r="CP32" s="2" t="e">
        <f>ROUND(#REF!*0.0005,0)</f>
        <v>#REF!</v>
      </c>
      <c r="CQ32" s="2">
        <v>9043.74</v>
      </c>
      <c r="CR32" s="2" t="e">
        <f>ROUND(#REF!*0.0003,0)</f>
        <v>#REF!</v>
      </c>
      <c r="CS32" s="2">
        <v>62005.599999999999</v>
      </c>
      <c r="CT32" s="2" t="e">
        <f>ROUND(#REF!*0.0004,0)</f>
        <v>#REF!</v>
      </c>
      <c r="CU32" s="2">
        <v>8555.06</v>
      </c>
      <c r="CV32" s="2" t="e">
        <f>ROUND(#REF!*0.0002,0)</f>
        <v>#REF!</v>
      </c>
      <c r="CW32" s="2">
        <v>54822.31</v>
      </c>
      <c r="CX32" s="2" t="e">
        <f>ROUND((#REF!+#REF!)*0.005,0)</f>
        <v>#REF!</v>
      </c>
      <c r="CY32" s="2">
        <v>2082.58</v>
      </c>
      <c r="CZ32" s="2" t="e">
        <f>ROUND(#REF!*0.00005,0)</f>
        <v>#REF!</v>
      </c>
      <c r="DA32" s="2">
        <v>17972.09</v>
      </c>
      <c r="DC32" s="2">
        <v>26581.19</v>
      </c>
      <c r="DD32" s="2" t="e">
        <f>ROUND(#REF!*0.0002,0)</f>
        <v>#REF!</v>
      </c>
      <c r="DE32" s="2">
        <v>8944.92</v>
      </c>
      <c r="DF32" s="2" t="e">
        <f>#REF!+#REF!</f>
        <v>#REF!</v>
      </c>
      <c r="DG32" s="2">
        <v>644.47</v>
      </c>
      <c r="DI32" s="2">
        <v>69527.88</v>
      </c>
      <c r="DK32" s="2">
        <v>7967.33</v>
      </c>
      <c r="DL32" s="2" t="e">
        <f>ROUND(#REF!*0.00015,0)</f>
        <v>#REF!</v>
      </c>
      <c r="DM32" s="2">
        <v>2470.12</v>
      </c>
      <c r="DN32" s="2" t="e">
        <f>ROUND(#REF!*0.00013,0)</f>
        <v>#REF!</v>
      </c>
      <c r="DO32" s="2">
        <v>2410.12</v>
      </c>
      <c r="DP32" s="3">
        <v>130.24</v>
      </c>
      <c r="DQ32" s="3">
        <v>70.69</v>
      </c>
      <c r="DR32" s="3" t="e">
        <f>DP32*#REF!</f>
        <v>#REF!</v>
      </c>
      <c r="DS32" s="3" t="e">
        <f>DQ32*#REF!</f>
        <v>#REF!</v>
      </c>
      <c r="DT32" s="3" t="e">
        <f>#REF!*J32+#REF!*M32+#REF!*N32+#REF!*O32+P32*Q32+R32*U32+V32*Y32+Z32*AC32+AD32*AG32+AH32*AK32+AL32*AN32+AM32*AO32+AP32*AR32+AQ32*AS32+AT32*AW32+AX32*BA32+BB32*BE32+BF32*BI32+BJ32*BM32+BN32*BQ32+BR32*BU32+BV32*BY32+BZ32*CC32+CD32*CF32+CE32*CG32+CH32*CK32+CL32*CO32+CP32*CQ32+CR32*CS32+CT32*CU32+CV32*CW32+CX32*CY32+CZ32*DA32+DB32*DC32+DD32*DE32+DF32*DG32+DH32*DI32+DJ32*DK32+DL32*DM32+DN32*DO32+#REF!*DP32</f>
        <v>#REF!</v>
      </c>
      <c r="DU32" s="3" t="e">
        <f>#REF!-DT32</f>
        <v>#REF!</v>
      </c>
      <c r="DV32" s="3" t="e">
        <f>#REF!*I32+#REF!*L32+#REF!*N32+#REF!*O32+P32*Q32+R32*T32+V32*X32+Z32*AB32+AD32*AF32+AH32*AJ32+AM32*AO32+AQ32*AS32+AT32*AV32+AX32*AZ32+BB32*BD32+BF32*BH32+BJ32*BL32+BN32*BP32+BR32*BT32+BV32*BX32+BZ32*CB32+CE32*CG32+CH32*CJ32+CL32*CN32+CP32*CQ32+CR32*CS32+CT32*CU32+CV32*CW32+CX32*CY32+CZ32*DA32+DB32*DC32+DD32*DE32+DF32*DG32+DH32*DI32+DJ32*DK32+DL32*DM32+DN32*DO32+#REF!*DQ32</f>
        <v>#REF!</v>
      </c>
      <c r="DW32" s="3" t="e">
        <f>#REF!*I32+#REF!*L32+#REF!*N32+#REF!*O32+P32*Q32+R32*T32+V32*X32+Z32*AB32+AD32*AF32+AH32*AJ32+AM32*AO32+AQ32*AS32+AT32*AV32+AX32*AZ32+BB32*BD32+BF32*BH32+BJ32*BL32+BN32*BP32+BR32*BT32+BV32*BX32+BZ32*CB32+CE32*CG32+CH32*CJ32+CL32*CN32+CP32*CQ32+CR32*CS32+CT32*CU32+CV32*CW32+CX32*CY32+CZ32*DA32+DB32*DC32+DD32*DE32+DF32*DG32+DH32*DI32+DJ32*DK32+DL32*DM32+DN32*DO32+#REF!*DP32</f>
        <v>#REF!</v>
      </c>
      <c r="DX32" s="3" t="e">
        <f t="shared" si="47"/>
        <v>#REF!</v>
      </c>
      <c r="DY32" s="3" t="e">
        <f t="shared" si="48"/>
        <v>#REF!</v>
      </c>
      <c r="DZ32" s="1"/>
    </row>
    <row r="33" spans="1:130" ht="30.75" customHeight="1" x14ac:dyDescent="0.25">
      <c r="A33" s="14">
        <v>31</v>
      </c>
      <c r="B33" s="1" t="s">
        <v>19</v>
      </c>
      <c r="C33" s="13" t="s">
        <v>18</v>
      </c>
      <c r="D33" s="13" t="s">
        <v>17</v>
      </c>
      <c r="F33" s="1" t="s">
        <v>1</v>
      </c>
      <c r="G33" s="12" t="s">
        <v>4</v>
      </c>
      <c r="H33" s="2">
        <f t="shared" si="0"/>
        <v>1392.32</v>
      </c>
      <c r="I33" s="2">
        <v>1392.32</v>
      </c>
      <c r="J33" s="2">
        <f t="shared" si="1"/>
        <v>1392.32</v>
      </c>
      <c r="K33" s="2">
        <v>1230.26</v>
      </c>
      <c r="L33" s="2">
        <v>1230.26</v>
      </c>
      <c r="M33" s="2">
        <v>1230.26</v>
      </c>
      <c r="N33" s="2">
        <v>847.32</v>
      </c>
      <c r="O33" s="3">
        <v>2851.36</v>
      </c>
      <c r="P33" s="2">
        <v>0</v>
      </c>
      <c r="Q33" s="2">
        <v>498.77</v>
      </c>
      <c r="R33" s="3" t="e">
        <f>ROUND(#REF!*0.7,0)</f>
        <v>#REF!</v>
      </c>
      <c r="S33" s="3">
        <f t="shared" si="2"/>
        <v>3449.74</v>
      </c>
      <c r="T33" s="3">
        <v>2711.21</v>
      </c>
      <c r="U33" s="3">
        <f t="shared" si="3"/>
        <v>3449.74</v>
      </c>
      <c r="V33" s="3" t="e">
        <f>ROUND(#REF!*0.2,0)</f>
        <v>#REF!</v>
      </c>
      <c r="W33" s="3">
        <f t="shared" si="4"/>
        <v>2234.39</v>
      </c>
      <c r="X33" s="3">
        <v>1495.86</v>
      </c>
      <c r="Y33" s="3">
        <f t="shared" si="5"/>
        <v>2234.39</v>
      </c>
      <c r="Z33" s="3" t="e">
        <f>ROUND(#REF!*0.0005,0)</f>
        <v>#REF!</v>
      </c>
      <c r="AA33" s="3">
        <f t="shared" si="6"/>
        <v>4423.75</v>
      </c>
      <c r="AB33" s="3">
        <v>3287.53</v>
      </c>
      <c r="AC33" s="3">
        <f t="shared" si="7"/>
        <v>4423.75</v>
      </c>
      <c r="AD33" s="3" t="e">
        <f>ROUND(#REF!*0.008,0)</f>
        <v>#REF!</v>
      </c>
      <c r="AE33" s="3">
        <f t="shared" si="8"/>
        <v>4815.59</v>
      </c>
      <c r="AF33" s="3">
        <f t="shared" si="9"/>
        <v>3287.53</v>
      </c>
      <c r="AG33" s="3">
        <f t="shared" si="10"/>
        <v>4815.59</v>
      </c>
      <c r="AH33" s="3" t="e">
        <f>ROUND(#REF!*0.05,0)</f>
        <v>#REF!</v>
      </c>
      <c r="AI33" s="3">
        <f t="shared" si="11"/>
        <v>3505</v>
      </c>
      <c r="AJ33" s="3">
        <f t="shared" si="12"/>
        <v>2711.21</v>
      </c>
      <c r="AK33" s="3">
        <f t="shared" si="13"/>
        <v>3505</v>
      </c>
      <c r="AL33" s="3" t="e">
        <f>ROUND(#REF!*0.001,0)</f>
        <v>#REF!</v>
      </c>
      <c r="AM33" s="3" t="e">
        <f t="shared" si="14"/>
        <v>#REF!</v>
      </c>
      <c r="AN33" s="3">
        <f t="shared" si="15"/>
        <v>34310.36</v>
      </c>
      <c r="AO33" s="3">
        <v>2175.13</v>
      </c>
      <c r="AP33" s="3" t="e">
        <f>ROUND(#REF!*0.001,0)</f>
        <v>#REF!</v>
      </c>
      <c r="AQ33" s="3" t="e">
        <f t="shared" si="16"/>
        <v>#REF!</v>
      </c>
      <c r="AR33" s="3">
        <f t="shared" si="17"/>
        <v>10632.67</v>
      </c>
      <c r="AS33" s="3">
        <f t="shared" si="18"/>
        <v>2175.13</v>
      </c>
      <c r="AT33" s="15" t="e">
        <f>ROUND(#REF!*0.005,0)</f>
        <v>#REF!</v>
      </c>
      <c r="AU33" s="3">
        <f t="shared" si="19"/>
        <v>3449.74</v>
      </c>
      <c r="AV33" s="3">
        <f t="shared" si="20"/>
        <v>2711.21</v>
      </c>
      <c r="AW33" s="3">
        <f t="shared" si="21"/>
        <v>3449.74</v>
      </c>
      <c r="AX33" s="15" t="e">
        <f>ROUND(#REF!*0.005,0)</f>
        <v>#REF!</v>
      </c>
      <c r="AY33" s="3">
        <f t="shared" si="22"/>
        <v>3449.74</v>
      </c>
      <c r="AZ33" s="3">
        <f t="shared" si="23"/>
        <v>2711.21</v>
      </c>
      <c r="BA33" s="3">
        <f t="shared" si="24"/>
        <v>3449.74</v>
      </c>
      <c r="BB33" s="3" t="e">
        <f>ROUND(#REF!*0.8,0)</f>
        <v>#REF!</v>
      </c>
      <c r="BC33" s="3">
        <f t="shared" si="25"/>
        <v>5462.65</v>
      </c>
      <c r="BD33" s="3">
        <v>2735.08</v>
      </c>
      <c r="BE33" s="3">
        <f t="shared" si="26"/>
        <v>5462.65</v>
      </c>
      <c r="BF33" s="3" t="e">
        <f>ROUND(#REF!*0.1,0)</f>
        <v>#REF!</v>
      </c>
      <c r="BG33" s="3">
        <f t="shared" si="27"/>
        <v>4282.16</v>
      </c>
      <c r="BH33" s="3">
        <v>1554.59</v>
      </c>
      <c r="BI33" s="3">
        <f t="shared" si="28"/>
        <v>4282.16</v>
      </c>
      <c r="BJ33" s="3" t="e">
        <f>ROUND(#REF!*0.03,0)</f>
        <v>#REF!</v>
      </c>
      <c r="BK33" s="3">
        <f t="shared" si="29"/>
        <v>5602</v>
      </c>
      <c r="BL33" s="3">
        <f t="shared" si="30"/>
        <v>2735.08</v>
      </c>
      <c r="BM33" s="3">
        <f t="shared" si="31"/>
        <v>5602</v>
      </c>
      <c r="BN33" s="3" t="e">
        <f>ROUND(#REF!*0.021,0)</f>
        <v>#REF!</v>
      </c>
      <c r="BO33" s="3">
        <f t="shared" si="32"/>
        <v>13093.75</v>
      </c>
      <c r="BP33" s="3">
        <v>2735.08</v>
      </c>
      <c r="BQ33" s="3">
        <f t="shared" si="33"/>
        <v>13093.75</v>
      </c>
      <c r="BR33" s="3" t="e">
        <f>ROUND(#REF!*0.02,0)</f>
        <v>#REF!</v>
      </c>
      <c r="BS33" s="3">
        <f t="shared" si="34"/>
        <v>13243.289999999999</v>
      </c>
      <c r="BT33" s="3">
        <f t="shared" si="35"/>
        <v>2735.08</v>
      </c>
      <c r="BU33" s="3">
        <f t="shared" si="36"/>
        <v>13243.289999999999</v>
      </c>
      <c r="BV33" s="3" t="e">
        <f>ROUND(#REF!*0.01,0)</f>
        <v>#REF!</v>
      </c>
      <c r="BW33" s="3">
        <f t="shared" si="37"/>
        <v>4285.09</v>
      </c>
      <c r="BX33" s="3">
        <v>4079.03</v>
      </c>
      <c r="BY33" s="3">
        <f t="shared" si="38"/>
        <v>4285.09</v>
      </c>
      <c r="BZ33" s="3" t="e">
        <f>ROUND(#REF!*0.005,0)</f>
        <v>#REF!</v>
      </c>
      <c r="CA33" s="3">
        <f t="shared" si="39"/>
        <v>4285.09</v>
      </c>
      <c r="CB33" s="3">
        <f t="shared" si="40"/>
        <v>4079.03</v>
      </c>
      <c r="CC33" s="3">
        <f t="shared" si="41"/>
        <v>4285.09</v>
      </c>
      <c r="CD33" s="3" t="e">
        <f>ROUND(#REF!*0.005,0)</f>
        <v>#REF!</v>
      </c>
      <c r="CE33" s="15" t="e">
        <f t="shared" si="42"/>
        <v>#REF!</v>
      </c>
      <c r="CF33" s="3">
        <f>65000</f>
        <v>65000</v>
      </c>
      <c r="CG33" s="3">
        <v>4239.59</v>
      </c>
      <c r="CH33" s="3" t="e">
        <f>ROUND(#REF!*0.01,0)</f>
        <v>#REF!</v>
      </c>
      <c r="CI33" s="3">
        <f t="shared" si="43"/>
        <v>14500.599999999999</v>
      </c>
      <c r="CJ33" s="3">
        <v>4374.04</v>
      </c>
      <c r="CK33" s="3">
        <f t="shared" si="44"/>
        <v>14500.599999999999</v>
      </c>
      <c r="CL33" s="3" t="e">
        <f>ROUND(#REF!*0.008,0)</f>
        <v>#REF!</v>
      </c>
      <c r="CM33" s="3">
        <f t="shared" si="45"/>
        <v>14109.67</v>
      </c>
      <c r="CN33" s="3">
        <v>3311.4</v>
      </c>
      <c r="CO33" s="3">
        <f t="shared" si="46"/>
        <v>14109.67</v>
      </c>
      <c r="CP33" s="2" t="e">
        <f>ROUND(#REF!*0.0001,0)</f>
        <v>#REF!</v>
      </c>
      <c r="CQ33" s="2">
        <v>9043.74</v>
      </c>
      <c r="CR33" s="2" t="e">
        <f>ROUND(#REF!*0.00005,0)</f>
        <v>#REF!</v>
      </c>
      <c r="CS33" s="2">
        <v>62005.599999999999</v>
      </c>
      <c r="CT33" s="2" t="e">
        <f>ROUND(#REF!*0.00005,0)</f>
        <v>#REF!</v>
      </c>
      <c r="CU33" s="2">
        <v>8555.06</v>
      </c>
      <c r="CV33" s="2" t="e">
        <f>ROUND(#REF!*0.0002,0)</f>
        <v>#REF!</v>
      </c>
      <c r="CW33" s="2">
        <v>54822.31</v>
      </c>
      <c r="CX33" s="2" t="e">
        <f>ROUND((#REF!+#REF!)*0.005,0)</f>
        <v>#REF!</v>
      </c>
      <c r="CY33" s="2">
        <v>2082.58</v>
      </c>
      <c r="CZ33" s="2" t="e">
        <f>ROUND(#REF!*0.0001,0)</f>
        <v>#REF!</v>
      </c>
      <c r="DA33" s="2">
        <v>17972.09</v>
      </c>
      <c r="DC33" s="2">
        <v>26581.19</v>
      </c>
      <c r="DD33" s="2" t="e">
        <f>ROUND(#REF!*0.00005,0)</f>
        <v>#REF!</v>
      </c>
      <c r="DE33" s="2">
        <v>8944.92</v>
      </c>
      <c r="DF33" s="2" t="e">
        <f>#REF!+#REF!</f>
        <v>#REF!</v>
      </c>
      <c r="DG33" s="2">
        <v>644.47</v>
      </c>
      <c r="DI33" s="2">
        <v>69527.88</v>
      </c>
      <c r="DK33" s="2">
        <v>7967.33</v>
      </c>
      <c r="DL33" s="2" t="e">
        <f>ROUND(#REF!*0.00015,0)</f>
        <v>#REF!</v>
      </c>
      <c r="DM33" s="2">
        <v>2470.12</v>
      </c>
      <c r="DN33" s="2" t="e">
        <f>ROUND(#REF!*0.00013,0)</f>
        <v>#REF!</v>
      </c>
      <c r="DO33" s="2">
        <v>2410.12</v>
      </c>
      <c r="DP33" s="3">
        <v>122.92</v>
      </c>
      <c r="DQ33" s="3">
        <v>66.739999999999995</v>
      </c>
      <c r="DR33" s="3" t="e">
        <f>DP33*#REF!</f>
        <v>#REF!</v>
      </c>
      <c r="DS33" s="3" t="e">
        <f>DQ33*#REF!</f>
        <v>#REF!</v>
      </c>
      <c r="DT33" s="3" t="e">
        <f>#REF!*J33+#REF!*M33+#REF!*N33+#REF!*O33+P33*Q33+R33*U33+V33*Y33+Z33*AC33+AD33*AG33+AH33*AK33+AL33*AN33+AM33*AO33+AP33*AR33+AQ33*AS33+AT33*AW33+AX33*BA33+BB33*BE33+BF33*BI33+BJ33*BM33+BN33*BQ33+BR33*BU33+BV33*BY33+BZ33*CC33+CD33*CF33+CE33*CG33+CH33*CK33+CL33*CO33+CP33*CQ33+CR33*CS33+CT33*CU33+CV33*CW33+CX33*CY33+CZ33*DA33+DB33*DC33+DD33*DE33+DF33*DG33+DH33*DI33+DJ33*DK33+DL33*DM33+DN33*DO33+#REF!*DP33</f>
        <v>#REF!</v>
      </c>
      <c r="DU33" s="3" t="e">
        <f>#REF!-DT33</f>
        <v>#REF!</v>
      </c>
      <c r="DV33" s="3" t="e">
        <f>#REF!*I33+#REF!*L33+#REF!*N33+#REF!*O33+P33*Q33+R33*T33+V33*X33+Z33*AB33+AD33*AF33+AH33*AJ33+AM33*AO33+AQ33*AS33+AT33*AV33+AX33*AZ33+BB33*BD33+BF33*BH33+BJ33*BL33+BN33*BP33+BR33*BT33+BV33*BX33+BZ33*CB33+CE33*CG33+CH33*CJ33+CL33*CN33+CP33*CQ33+CR33*CS33+CT33*CU33+CV33*CW33+CX33*CY33+CZ33*DA33+DB33*DC33+DD33*DE33+DF33*DG33+DH33*DI33+DJ33*DK33+DL33*DM33+DN33*DO33+#REF!*DQ33</f>
        <v>#REF!</v>
      </c>
      <c r="DW33" s="3" t="e">
        <f>#REF!*I33+#REF!*L33+#REF!*N33+#REF!*O33+P33*Q33+R33*T33+V33*X33+Z33*AB33+AD33*AF33+AH33*AJ33+AM33*AO33+AQ33*AS33+AT33*AV33+AX33*AZ33+BB33*BD33+BF33*BH33+BJ33*BL33+BN33*BP33+BR33*BT33+BV33*BX33+BZ33*CB33+CE33*CG33+CH33*CJ33+CL33*CN33+CP33*CQ33+CR33*CS33+CT33*CU33+CV33*CW33+CX33*CY33+CZ33*DA33+DB33*DC33+DD33*DE33+DF33*DG33+DH33*DI33+DJ33*DK33+DL33*DM33+DN33*DO33+#REF!*DP33</f>
        <v>#REF!</v>
      </c>
      <c r="DX33" s="3" t="e">
        <f t="shared" si="47"/>
        <v>#REF!</v>
      </c>
      <c r="DY33" s="3" t="e">
        <f t="shared" si="48"/>
        <v>#REF!</v>
      </c>
      <c r="DZ33" s="1"/>
    </row>
    <row r="34" spans="1:130" ht="30.75" customHeight="1" x14ac:dyDescent="0.25">
      <c r="A34" s="14">
        <v>32</v>
      </c>
      <c r="B34" s="1" t="s">
        <v>16</v>
      </c>
      <c r="C34" s="13" t="s">
        <v>14</v>
      </c>
      <c r="D34" s="13" t="s">
        <v>14</v>
      </c>
      <c r="F34" s="1" t="s">
        <v>1</v>
      </c>
      <c r="G34" s="12" t="s">
        <v>4</v>
      </c>
      <c r="H34" s="2">
        <f t="shared" si="0"/>
        <v>1183.25</v>
      </c>
      <c r="I34" s="2">
        <v>1183.25</v>
      </c>
      <c r="J34" s="2">
        <f t="shared" si="1"/>
        <v>1183.25</v>
      </c>
      <c r="K34" s="2">
        <v>1230.26</v>
      </c>
      <c r="L34" s="2">
        <v>1230.26</v>
      </c>
      <c r="M34" s="2">
        <v>1230.26</v>
      </c>
      <c r="N34" s="2">
        <v>847.32</v>
      </c>
      <c r="O34" s="3">
        <v>2851.36</v>
      </c>
      <c r="Q34" s="2">
        <v>498.77</v>
      </c>
      <c r="R34" s="3" t="e">
        <f>ROUND(#REF!*0.7,0)</f>
        <v>#REF!</v>
      </c>
      <c r="S34" s="3">
        <f t="shared" si="2"/>
        <v>3449.74</v>
      </c>
      <c r="T34" s="3">
        <v>2711.21</v>
      </c>
      <c r="U34" s="3">
        <f t="shared" si="3"/>
        <v>3449.74</v>
      </c>
      <c r="V34" s="3" t="e">
        <f>ROUND(#REF!*0.2,0)</f>
        <v>#REF!</v>
      </c>
      <c r="W34" s="3">
        <f t="shared" si="4"/>
        <v>2234.39</v>
      </c>
      <c r="X34" s="3">
        <v>1495.86</v>
      </c>
      <c r="Y34" s="3">
        <f t="shared" si="5"/>
        <v>2234.39</v>
      </c>
      <c r="Z34" s="3" t="e">
        <f>ROUND(#REF!*0.0005,0)</f>
        <v>#REF!</v>
      </c>
      <c r="AA34" s="3">
        <f t="shared" si="6"/>
        <v>4423.75</v>
      </c>
      <c r="AB34" s="3">
        <v>3287.53</v>
      </c>
      <c r="AC34" s="3">
        <f t="shared" si="7"/>
        <v>4423.75</v>
      </c>
      <c r="AD34" s="3" t="e">
        <f>ROUND(#REF!*0.008,0)</f>
        <v>#REF!</v>
      </c>
      <c r="AE34" s="3">
        <f t="shared" si="8"/>
        <v>4815.59</v>
      </c>
      <c r="AF34" s="3">
        <f t="shared" si="9"/>
        <v>3287.53</v>
      </c>
      <c r="AG34" s="3">
        <f t="shared" si="10"/>
        <v>4815.59</v>
      </c>
      <c r="AH34" s="3" t="e">
        <f>ROUND(#REF!*0.05,0)</f>
        <v>#REF!</v>
      </c>
      <c r="AI34" s="3">
        <f t="shared" si="11"/>
        <v>3505</v>
      </c>
      <c r="AJ34" s="3">
        <f t="shared" si="12"/>
        <v>2711.21</v>
      </c>
      <c r="AK34" s="3">
        <f t="shared" si="13"/>
        <v>3505</v>
      </c>
      <c r="AL34" s="3" t="e">
        <f>ROUND(#REF!*0.001,0)</f>
        <v>#REF!</v>
      </c>
      <c r="AM34" s="3" t="e">
        <f t="shared" si="14"/>
        <v>#REF!</v>
      </c>
      <c r="AN34" s="3">
        <f t="shared" si="15"/>
        <v>34310.36</v>
      </c>
      <c r="AO34" s="3">
        <v>2175.13</v>
      </c>
      <c r="AP34" s="3" t="e">
        <f>ROUND(#REF!*0.001,0)</f>
        <v>#REF!</v>
      </c>
      <c r="AQ34" s="3" t="e">
        <f t="shared" si="16"/>
        <v>#REF!</v>
      </c>
      <c r="AR34" s="3">
        <f t="shared" si="17"/>
        <v>10632.67</v>
      </c>
      <c r="AS34" s="3">
        <f t="shared" si="18"/>
        <v>2175.13</v>
      </c>
      <c r="AT34" s="15" t="e">
        <f>ROUND(#REF!*0.005,0)</f>
        <v>#REF!</v>
      </c>
      <c r="AU34" s="3">
        <f t="shared" si="19"/>
        <v>3449.74</v>
      </c>
      <c r="AV34" s="3">
        <f t="shared" si="20"/>
        <v>2711.21</v>
      </c>
      <c r="AW34" s="3">
        <f t="shared" si="21"/>
        <v>3449.74</v>
      </c>
      <c r="AX34" s="15" t="e">
        <f>ROUND(#REF!*0.005,0)</f>
        <v>#REF!</v>
      </c>
      <c r="AY34" s="3">
        <f t="shared" si="22"/>
        <v>3449.74</v>
      </c>
      <c r="AZ34" s="3">
        <f t="shared" si="23"/>
        <v>2711.21</v>
      </c>
      <c r="BA34" s="3">
        <f t="shared" si="24"/>
        <v>3449.74</v>
      </c>
      <c r="BB34" s="3" t="e">
        <f>ROUND(#REF!*0.8,0)</f>
        <v>#REF!</v>
      </c>
      <c r="BC34" s="3">
        <f t="shared" si="25"/>
        <v>5462.65</v>
      </c>
      <c r="BD34" s="3">
        <v>2735.08</v>
      </c>
      <c r="BE34" s="3">
        <f t="shared" si="26"/>
        <v>5462.65</v>
      </c>
      <c r="BF34" s="3" t="e">
        <f>ROUND(#REF!*0.1,0)</f>
        <v>#REF!</v>
      </c>
      <c r="BG34" s="3">
        <f t="shared" si="27"/>
        <v>4282.16</v>
      </c>
      <c r="BH34" s="3">
        <v>1554.59</v>
      </c>
      <c r="BI34" s="3">
        <f t="shared" si="28"/>
        <v>4282.16</v>
      </c>
      <c r="BJ34" s="3" t="e">
        <f>ROUND(#REF!*0.03,0)</f>
        <v>#REF!</v>
      </c>
      <c r="BK34" s="3">
        <f t="shared" si="29"/>
        <v>5602</v>
      </c>
      <c r="BL34" s="3">
        <f t="shared" si="30"/>
        <v>2735.08</v>
      </c>
      <c r="BM34" s="3">
        <f t="shared" si="31"/>
        <v>5602</v>
      </c>
      <c r="BN34" s="3" t="e">
        <f>ROUND(#REF!*0.021,0)</f>
        <v>#REF!</v>
      </c>
      <c r="BO34" s="3">
        <f t="shared" si="32"/>
        <v>13093.75</v>
      </c>
      <c r="BP34" s="3">
        <v>2735.08</v>
      </c>
      <c r="BQ34" s="3">
        <f t="shared" si="33"/>
        <v>13093.75</v>
      </c>
      <c r="BR34" s="3" t="e">
        <f>ROUND(#REF!*0.02,0)</f>
        <v>#REF!</v>
      </c>
      <c r="BS34" s="3">
        <f t="shared" si="34"/>
        <v>13243.289999999999</v>
      </c>
      <c r="BT34" s="3">
        <f t="shared" si="35"/>
        <v>2735.08</v>
      </c>
      <c r="BU34" s="3">
        <f t="shared" si="36"/>
        <v>13243.289999999999</v>
      </c>
      <c r="BV34" s="3" t="e">
        <f>ROUND(#REF!*0.01,0)</f>
        <v>#REF!</v>
      </c>
      <c r="BW34" s="3">
        <f t="shared" si="37"/>
        <v>4285.09</v>
      </c>
      <c r="BX34" s="3">
        <v>4079.03</v>
      </c>
      <c r="BY34" s="3">
        <f t="shared" si="38"/>
        <v>4285.09</v>
      </c>
      <c r="BZ34" s="3" t="e">
        <f>ROUND(#REF!*0.005,0)</f>
        <v>#REF!</v>
      </c>
      <c r="CA34" s="3">
        <f t="shared" si="39"/>
        <v>4285.09</v>
      </c>
      <c r="CB34" s="3">
        <f t="shared" si="40"/>
        <v>4079.03</v>
      </c>
      <c r="CC34" s="3">
        <f t="shared" si="41"/>
        <v>4285.09</v>
      </c>
      <c r="CD34" s="3" t="e">
        <f>ROUND(#REF!*0.005,0)</f>
        <v>#REF!</v>
      </c>
      <c r="CE34" s="15" t="e">
        <f t="shared" si="42"/>
        <v>#REF!</v>
      </c>
      <c r="CF34" s="3">
        <f>65000</f>
        <v>65000</v>
      </c>
      <c r="CG34" s="3">
        <v>4239.59</v>
      </c>
      <c r="CH34" s="3" t="e">
        <f>ROUND(#REF!*0.01,0)</f>
        <v>#REF!</v>
      </c>
      <c r="CI34" s="3">
        <f t="shared" si="43"/>
        <v>14500.599999999999</v>
      </c>
      <c r="CJ34" s="3">
        <v>4374.04</v>
      </c>
      <c r="CK34" s="3">
        <f t="shared" si="44"/>
        <v>14500.599999999999</v>
      </c>
      <c r="CL34" s="3" t="e">
        <f>ROUND(#REF!*0.008,0)</f>
        <v>#REF!</v>
      </c>
      <c r="CM34" s="3">
        <f t="shared" si="45"/>
        <v>14109.67</v>
      </c>
      <c r="CN34" s="3">
        <v>3311.4</v>
      </c>
      <c r="CO34" s="3">
        <f t="shared" si="46"/>
        <v>14109.67</v>
      </c>
      <c r="CP34" s="2" t="e">
        <f>ROUND(#REF!*0.0005,0)</f>
        <v>#REF!</v>
      </c>
      <c r="CQ34" s="2">
        <v>9043.74</v>
      </c>
      <c r="CR34" s="2" t="e">
        <f>ROUND(#REF!*0.0003,0)</f>
        <v>#REF!</v>
      </c>
      <c r="CS34" s="2">
        <v>62005.599999999999</v>
      </c>
      <c r="CT34" s="2" t="e">
        <f>ROUND(#REF!*0.0004,0)</f>
        <v>#REF!</v>
      </c>
      <c r="CU34" s="2">
        <v>8555.06</v>
      </c>
      <c r="CV34" s="2" t="e">
        <f>ROUND(#REF!*0.0002,0)</f>
        <v>#REF!</v>
      </c>
      <c r="CW34" s="2">
        <v>54822.31</v>
      </c>
      <c r="CX34" s="2" t="e">
        <f>ROUND((#REF!+#REF!)*0.005,0)</f>
        <v>#REF!</v>
      </c>
      <c r="CY34" s="2">
        <v>2082.58</v>
      </c>
      <c r="CZ34" s="2" t="e">
        <f>ROUND(#REF!*0.00005,0)</f>
        <v>#REF!</v>
      </c>
      <c r="DA34" s="2">
        <v>17972.09</v>
      </c>
      <c r="DC34" s="2">
        <v>26581.19</v>
      </c>
      <c r="DD34" s="2" t="e">
        <f>ROUND(#REF!*0.0002,0)</f>
        <v>#REF!</v>
      </c>
      <c r="DE34" s="2">
        <v>8944.92</v>
      </c>
      <c r="DF34" s="2" t="e">
        <f>#REF!+#REF!</f>
        <v>#REF!</v>
      </c>
      <c r="DG34" s="2">
        <v>644.47</v>
      </c>
      <c r="DI34" s="2">
        <v>69527.88</v>
      </c>
      <c r="DK34" s="2">
        <v>7967.33</v>
      </c>
      <c r="DL34" s="2" t="e">
        <f>ROUND(#REF!*0.00015,0)</f>
        <v>#REF!</v>
      </c>
      <c r="DM34" s="2">
        <v>2470.12</v>
      </c>
      <c r="DN34" s="2" t="e">
        <f>ROUND(#REF!*0.00013,0)</f>
        <v>#REF!</v>
      </c>
      <c r="DO34" s="2">
        <v>2410.12</v>
      </c>
      <c r="DP34" s="3">
        <v>130.24</v>
      </c>
      <c r="DQ34" s="3">
        <v>70.69</v>
      </c>
      <c r="DR34" s="3" t="e">
        <f>DP34*#REF!</f>
        <v>#REF!</v>
      </c>
      <c r="DS34" s="3" t="e">
        <f>DQ34*#REF!</f>
        <v>#REF!</v>
      </c>
      <c r="DT34" s="3" t="e">
        <f>#REF!*J34+#REF!*M34+#REF!*N34+#REF!*O34+P34*Q34+R34*U34+V34*Y34+Z34*AC34+AD34*AG34+AH34*AK34+AL34*AN34+AM34*AO34+AP34*AR34+AQ34*AS34+AT34*AW34+AX34*BA34+BB34*BE34+BF34*BI34+BJ34*BM34+BN34*BQ34+BR34*BU34+BV34*BY34+BZ34*CC34+CD34*CF34+CE34*CG34+CH34*CK34+CL34*CO34+CP34*CQ34+CR34*CS34+CT34*CU34+CV34*CW34+CX34*CY34+CZ34*DA34+DB34*DC34+DD34*DE34+DF34*DG34+DH34*DI34+DJ34*DK34+DL34*DM34+DN34*DO34+#REF!*DP34</f>
        <v>#REF!</v>
      </c>
      <c r="DU34" s="3" t="e">
        <f>#REF!-DT34</f>
        <v>#REF!</v>
      </c>
      <c r="DV34" s="3" t="e">
        <f>#REF!*I34+#REF!*L34+#REF!*N34+#REF!*O34+P34*Q34+R34*T34+V34*X34+Z34*AB34+AD34*AF34+AH34*AJ34+AM34*AO34+AQ34*AS34+AT34*AV34+AX34*AZ34+BB34*BD34+BF34*BH34+BJ34*BL34+BN34*BP34+BR34*BT34+BV34*BX34+BZ34*CB34+CE34*CG34+CH34*CJ34+CL34*CN34+CP34*CQ34+CR34*CS34+CT34*CU34+CV34*CW34+CX34*CY34+CZ34*DA34+DB34*DC34+DD34*DE34+DF34*DG34+DH34*DI34+DJ34*DK34+DL34*DM34+DN34*DO34+#REF!*DQ34</f>
        <v>#REF!</v>
      </c>
      <c r="DW34" s="3" t="e">
        <f>#REF!*I34+#REF!*L34+#REF!*N34+#REF!*O34+P34*Q34+R34*T34+V34*X34+Z34*AB34+AD34*AF34+AH34*AJ34+AM34*AO34+AQ34*AS34+AT34*AV34+AX34*AZ34+BB34*BD34+BF34*BH34+BJ34*BL34+BN34*BP34+BR34*BT34+BV34*BX34+BZ34*CB34+CE34*CG34+CH34*CJ34+CL34*CN34+CP34*CQ34+CR34*CS34+CT34*CU34+CV34*CW34+CX34*CY34+CZ34*DA34+DB34*DC34+DD34*DE34+DF34*DG34+DH34*DI34+DJ34*DK34+DL34*DM34+DN34*DO34+#REF!*DP34</f>
        <v>#REF!</v>
      </c>
      <c r="DX34" s="3" t="e">
        <f t="shared" si="47"/>
        <v>#REF!</v>
      </c>
      <c r="DY34" s="3" t="e">
        <f t="shared" si="48"/>
        <v>#REF!</v>
      </c>
      <c r="DZ34" s="1"/>
    </row>
    <row r="35" spans="1:130" ht="30.75" customHeight="1" x14ac:dyDescent="0.25">
      <c r="A35" s="14">
        <v>33</v>
      </c>
      <c r="B35" s="1" t="s">
        <v>15</v>
      </c>
      <c r="C35" s="13" t="s">
        <v>14</v>
      </c>
      <c r="D35" s="13" t="s">
        <v>14</v>
      </c>
      <c r="F35" s="1" t="s">
        <v>1</v>
      </c>
      <c r="G35" s="12" t="s">
        <v>4</v>
      </c>
      <c r="H35" s="2">
        <f t="shared" si="0"/>
        <v>1392.32</v>
      </c>
      <c r="I35" s="2">
        <v>1392.32</v>
      </c>
      <c r="J35" s="2">
        <f t="shared" si="1"/>
        <v>1392.32</v>
      </c>
      <c r="K35" s="2">
        <v>1230.26</v>
      </c>
      <c r="L35" s="2">
        <v>1230.26</v>
      </c>
      <c r="M35" s="2">
        <v>1230.26</v>
      </c>
      <c r="N35" s="2">
        <v>847.32</v>
      </c>
      <c r="O35" s="3">
        <v>2851.36</v>
      </c>
      <c r="Q35" s="2">
        <v>498.77</v>
      </c>
      <c r="R35" s="3">
        <v>900</v>
      </c>
      <c r="S35" s="3">
        <f t="shared" si="2"/>
        <v>3449.74</v>
      </c>
      <c r="T35" s="3">
        <v>2711.21</v>
      </c>
      <c r="U35" s="3">
        <f t="shared" si="3"/>
        <v>3449.74</v>
      </c>
      <c r="V35" s="3"/>
      <c r="W35" s="3">
        <f t="shared" si="4"/>
        <v>2234.39</v>
      </c>
      <c r="X35" s="3">
        <v>1495.86</v>
      </c>
      <c r="Y35" s="3">
        <f t="shared" si="5"/>
        <v>2234.39</v>
      </c>
      <c r="Z35" s="3"/>
      <c r="AA35" s="3">
        <f t="shared" si="6"/>
        <v>4423.75</v>
      </c>
      <c r="AB35" s="3">
        <v>3287.53</v>
      </c>
      <c r="AC35" s="3">
        <f t="shared" si="7"/>
        <v>4423.75</v>
      </c>
      <c r="AD35" s="3">
        <v>120</v>
      </c>
      <c r="AE35" s="3">
        <f t="shared" si="8"/>
        <v>4815.59</v>
      </c>
      <c r="AF35" s="3">
        <f t="shared" si="9"/>
        <v>3287.53</v>
      </c>
      <c r="AG35" s="3">
        <f t="shared" si="10"/>
        <v>4815.59</v>
      </c>
      <c r="AH35" s="3"/>
      <c r="AI35" s="3">
        <f t="shared" si="11"/>
        <v>3505</v>
      </c>
      <c r="AJ35" s="3">
        <f t="shared" si="12"/>
        <v>2711.21</v>
      </c>
      <c r="AK35" s="3">
        <f t="shared" si="13"/>
        <v>3505</v>
      </c>
      <c r="AL35" s="3"/>
      <c r="AM35" s="3">
        <f t="shared" si="14"/>
        <v>0</v>
      </c>
      <c r="AN35" s="3">
        <f t="shared" si="15"/>
        <v>34310.36</v>
      </c>
      <c r="AO35" s="3">
        <v>2175.13</v>
      </c>
      <c r="AP35" s="3"/>
      <c r="AQ35" s="3">
        <f t="shared" si="16"/>
        <v>0</v>
      </c>
      <c r="AR35" s="3">
        <f t="shared" si="17"/>
        <v>10632.67</v>
      </c>
      <c r="AS35" s="3">
        <f t="shared" si="18"/>
        <v>2175.13</v>
      </c>
      <c r="AT35" s="15"/>
      <c r="AU35" s="3">
        <f t="shared" si="19"/>
        <v>3449.74</v>
      </c>
      <c r="AV35" s="3">
        <f t="shared" si="20"/>
        <v>2711.21</v>
      </c>
      <c r="AW35" s="3">
        <f t="shared" si="21"/>
        <v>3449.74</v>
      </c>
      <c r="AX35" s="15"/>
      <c r="AY35" s="3">
        <f t="shared" si="22"/>
        <v>3449.74</v>
      </c>
      <c r="AZ35" s="3">
        <f t="shared" si="23"/>
        <v>2711.21</v>
      </c>
      <c r="BA35" s="3">
        <f t="shared" si="24"/>
        <v>3449.74</v>
      </c>
      <c r="BB35" s="3" t="e">
        <f>ROUND(#REF!*0.8,0)</f>
        <v>#REF!</v>
      </c>
      <c r="BC35" s="3">
        <f t="shared" si="25"/>
        <v>5462.65</v>
      </c>
      <c r="BD35" s="3">
        <v>2735.08</v>
      </c>
      <c r="BE35" s="3">
        <f t="shared" si="26"/>
        <v>5462.65</v>
      </c>
      <c r="BF35" s="3" t="e">
        <f>ROUND(#REF!*0.1,0)</f>
        <v>#REF!</v>
      </c>
      <c r="BG35" s="3">
        <f t="shared" si="27"/>
        <v>4282.16</v>
      </c>
      <c r="BH35" s="3">
        <v>1554.59</v>
      </c>
      <c r="BI35" s="3">
        <f t="shared" si="28"/>
        <v>4282.16</v>
      </c>
      <c r="BJ35" s="3" t="e">
        <f>ROUND(#REF!*0.03,0)</f>
        <v>#REF!</v>
      </c>
      <c r="BK35" s="3">
        <f t="shared" si="29"/>
        <v>5602</v>
      </c>
      <c r="BL35" s="3">
        <f t="shared" si="30"/>
        <v>2735.08</v>
      </c>
      <c r="BM35" s="3">
        <f t="shared" si="31"/>
        <v>5602</v>
      </c>
      <c r="BN35" s="3" t="e">
        <f>ROUND(#REF!*0.021,0)</f>
        <v>#REF!</v>
      </c>
      <c r="BO35" s="3">
        <f t="shared" si="32"/>
        <v>13093.75</v>
      </c>
      <c r="BP35" s="3">
        <v>2735.08</v>
      </c>
      <c r="BQ35" s="3">
        <f t="shared" si="33"/>
        <v>13093.75</v>
      </c>
      <c r="BR35" s="3" t="e">
        <f>ROUND(#REF!*0.02,0)</f>
        <v>#REF!</v>
      </c>
      <c r="BS35" s="3">
        <f t="shared" si="34"/>
        <v>13243.289999999999</v>
      </c>
      <c r="BT35" s="3">
        <f t="shared" si="35"/>
        <v>2735.08</v>
      </c>
      <c r="BU35" s="3">
        <f t="shared" si="36"/>
        <v>13243.289999999999</v>
      </c>
      <c r="BV35" s="3" t="e">
        <f>ROUND(#REF!*0.01,0)</f>
        <v>#REF!</v>
      </c>
      <c r="BW35" s="3">
        <f t="shared" si="37"/>
        <v>4285.09</v>
      </c>
      <c r="BX35" s="3">
        <v>4079.03</v>
      </c>
      <c r="BY35" s="3">
        <f t="shared" si="38"/>
        <v>4285.09</v>
      </c>
      <c r="BZ35" s="3" t="e">
        <f>ROUND(#REF!*0.005,0)</f>
        <v>#REF!</v>
      </c>
      <c r="CA35" s="3">
        <f t="shared" si="39"/>
        <v>4285.09</v>
      </c>
      <c r="CB35" s="3">
        <f t="shared" si="40"/>
        <v>4079.03</v>
      </c>
      <c r="CC35" s="3">
        <f t="shared" si="41"/>
        <v>4285.09</v>
      </c>
      <c r="CD35" s="3" t="e">
        <f>ROUND(#REF!*0.005,0)</f>
        <v>#REF!</v>
      </c>
      <c r="CE35" s="15" t="e">
        <f t="shared" si="42"/>
        <v>#REF!</v>
      </c>
      <c r="CF35" s="3">
        <f>65000</f>
        <v>65000</v>
      </c>
      <c r="CG35" s="3">
        <v>4239.59</v>
      </c>
      <c r="CH35" s="3" t="e">
        <f>ROUND(#REF!*0.01,0)</f>
        <v>#REF!</v>
      </c>
      <c r="CI35" s="3">
        <f t="shared" si="43"/>
        <v>14500.599999999999</v>
      </c>
      <c r="CJ35" s="3">
        <v>4374.04</v>
      </c>
      <c r="CK35" s="3">
        <f t="shared" si="44"/>
        <v>14500.599999999999</v>
      </c>
      <c r="CL35" s="3" t="e">
        <f>ROUND(#REF!*0.008,0)</f>
        <v>#REF!</v>
      </c>
      <c r="CM35" s="3">
        <f t="shared" si="45"/>
        <v>14109.67</v>
      </c>
      <c r="CN35" s="3">
        <v>3311.4</v>
      </c>
      <c r="CO35" s="3">
        <f t="shared" si="46"/>
        <v>14109.67</v>
      </c>
      <c r="CP35" s="2" t="e">
        <f>ROUND(#REF!*0.0005,0)</f>
        <v>#REF!</v>
      </c>
      <c r="CQ35" s="2">
        <v>9043.74</v>
      </c>
      <c r="CR35" s="2" t="e">
        <f>ROUND(#REF!*0.0003,0)</f>
        <v>#REF!</v>
      </c>
      <c r="CS35" s="2">
        <v>62005.599999999999</v>
      </c>
      <c r="CT35" s="2" t="e">
        <f>ROUND(#REF!*0.0004,0)</f>
        <v>#REF!</v>
      </c>
      <c r="CU35" s="2">
        <v>8555.06</v>
      </c>
      <c r="CV35" s="2" t="e">
        <f>ROUND(#REF!*0.0002,0)</f>
        <v>#REF!</v>
      </c>
      <c r="CW35" s="2">
        <v>54822.31</v>
      </c>
      <c r="CX35" s="2" t="e">
        <f>ROUND((#REF!+#REF!)*0.005,0)</f>
        <v>#REF!</v>
      </c>
      <c r="CY35" s="2">
        <v>2082.58</v>
      </c>
      <c r="CZ35" s="2" t="e">
        <f>ROUND(#REF!*0.00005,0)</f>
        <v>#REF!</v>
      </c>
      <c r="DA35" s="2">
        <v>17972.09</v>
      </c>
      <c r="DC35" s="2">
        <v>26581.19</v>
      </c>
      <c r="DD35" s="2" t="e">
        <f>ROUND(#REF!*0.0002,0)</f>
        <v>#REF!</v>
      </c>
      <c r="DE35" s="2">
        <v>8944.92</v>
      </c>
      <c r="DF35" s="2" t="e">
        <f>#REF!+#REF!</f>
        <v>#REF!</v>
      </c>
      <c r="DG35" s="2">
        <v>644.47</v>
      </c>
      <c r="DI35" s="2">
        <v>69527.88</v>
      </c>
      <c r="DK35" s="2">
        <v>7967.33</v>
      </c>
      <c r="DL35" s="2" t="e">
        <f>ROUND(#REF!*0.00015,0)</f>
        <v>#REF!</v>
      </c>
      <c r="DM35" s="2">
        <v>2470.12</v>
      </c>
      <c r="DN35" s="2" t="e">
        <f>ROUND(#REF!*0.00013,0)</f>
        <v>#REF!</v>
      </c>
      <c r="DO35" s="2">
        <v>2410.12</v>
      </c>
      <c r="DP35" s="3">
        <v>120.06</v>
      </c>
      <c r="DQ35" s="3">
        <v>64.180000000000007</v>
      </c>
      <c r="DR35" s="3" t="e">
        <f>DP35*#REF!</f>
        <v>#REF!</v>
      </c>
      <c r="DS35" s="3" t="e">
        <f>DQ35*#REF!</f>
        <v>#REF!</v>
      </c>
      <c r="DT35" s="3" t="e">
        <f>#REF!*J35+#REF!*M35+#REF!*N35+#REF!*O35+P35*Q35+R35*U35+V35*Y35+Z35*AC35+AD35*AG35+AH35*AK35+AL35*AN35+AM35*AO35+AP35*AR35+AQ35*AS35+AT35*AW35+AX35*BA35+BB35*BE35+BF35*BI35+BJ35*BM35+BN35*BQ35+BR35*BU35+BV35*BY35+BZ35*CC35+CD35*CF35+CE35*CG35+CH35*CK35+CL35*CO35+CP35*CQ35+CR35*CS35+CT35*CU35+CV35*CW35+CX35*CY35+CZ35*DA35+DB35*DC35+DD35*DE35+DF35*DG35+DH35*DI35+DJ35*DK35+DL35*DM35+DN35*DO35+#REF!*DP35</f>
        <v>#REF!</v>
      </c>
      <c r="DU35" s="3" t="e">
        <f>#REF!-DT35</f>
        <v>#REF!</v>
      </c>
      <c r="DV35" s="3" t="e">
        <f>#REF!*I35+#REF!*L35+#REF!*N35+#REF!*O35+P35*Q35+R35*T35+V35*X35+Z35*AB35+AD35*AF35+AH35*AJ35+AM35*AO35+AQ35*AS35+AT35*AV35+AX35*AZ35+BB35*BD35+BF35*BH35+BJ35*BL35+BN35*BP35+BR35*BT35+BV35*BX35+BZ35*CB35+CE35*CG35+CH35*CJ35+CL35*CN35+CP35*CQ35+CR35*CS35+CT35*CU35+CV35*CW35+CX35*CY35+CZ35*DA35+DB35*DC35+DD35*DE35+DF35*DG35+DH35*DI35+DJ35*DK35+DL35*DM35+DN35*DO35+#REF!*DQ35</f>
        <v>#REF!</v>
      </c>
      <c r="DW35" s="3" t="e">
        <f>#REF!*I35+#REF!*L35+#REF!*N35+#REF!*O35+P35*Q35+R35*T35+V35*X35+Z35*AB35+AD35*AF35+AH35*AJ35+AM35*AO35+AQ35*AS35+AT35*AV35+AX35*AZ35+BB35*BD35+BF35*BH35+BJ35*BL35+BN35*BP35+BR35*BT35+BV35*BX35+BZ35*CB35+CE35*CG35+CH35*CJ35+CL35*CN35+CP35*CQ35+CR35*CS35+CT35*CU35+CV35*CW35+CX35*CY35+CZ35*DA35+DB35*DC35+DD35*DE35+DF35*DG35+DH35*DI35+DJ35*DK35+DL35*DM35+DN35*DO35+#REF!*DP35</f>
        <v>#REF!</v>
      </c>
      <c r="DX35" s="3">
        <f t="shared" si="47"/>
        <v>1020</v>
      </c>
      <c r="DY35" s="3" t="e">
        <f t="shared" si="48"/>
        <v>#REF!</v>
      </c>
      <c r="DZ35" s="1"/>
    </row>
    <row r="36" spans="1:130" ht="30.75" customHeight="1" x14ac:dyDescent="0.25">
      <c r="A36" s="14">
        <v>34</v>
      </c>
      <c r="B36" s="1" t="s">
        <v>13</v>
      </c>
      <c r="C36" s="13" t="s">
        <v>9</v>
      </c>
      <c r="D36" s="13" t="s">
        <v>9</v>
      </c>
      <c r="F36" s="1" t="s">
        <v>1</v>
      </c>
      <c r="G36" s="12" t="s">
        <v>4</v>
      </c>
      <c r="H36" s="2">
        <f t="shared" si="0"/>
        <v>1183.25</v>
      </c>
      <c r="I36" s="2">
        <v>1183.25</v>
      </c>
      <c r="J36" s="2">
        <f t="shared" si="1"/>
        <v>1183.25</v>
      </c>
      <c r="K36" s="2">
        <v>1230.26</v>
      </c>
      <c r="L36" s="2">
        <v>1230.26</v>
      </c>
      <c r="M36" s="2">
        <v>1230.26</v>
      </c>
      <c r="N36" s="2">
        <v>847.32</v>
      </c>
      <c r="O36" s="3">
        <v>2851.36</v>
      </c>
      <c r="Q36" s="2">
        <v>498.77</v>
      </c>
      <c r="R36" s="3" t="e">
        <f>ROUND(#REF!*0.7,0)</f>
        <v>#REF!</v>
      </c>
      <c r="S36" s="3">
        <f t="shared" si="2"/>
        <v>3449.74</v>
      </c>
      <c r="T36" s="3">
        <v>2711.21</v>
      </c>
      <c r="U36" s="3">
        <f t="shared" si="3"/>
        <v>3449.74</v>
      </c>
      <c r="V36" s="3" t="e">
        <f>ROUND(#REF!*0.2,0)</f>
        <v>#REF!</v>
      </c>
      <c r="W36" s="3">
        <f t="shared" si="4"/>
        <v>2234.39</v>
      </c>
      <c r="X36" s="3">
        <v>1495.86</v>
      </c>
      <c r="Y36" s="3">
        <f t="shared" si="5"/>
        <v>2234.39</v>
      </c>
      <c r="Z36" s="3" t="e">
        <f>ROUND(#REF!*0.0005,0)</f>
        <v>#REF!</v>
      </c>
      <c r="AA36" s="3">
        <f t="shared" si="6"/>
        <v>4423.75</v>
      </c>
      <c r="AB36" s="3">
        <v>3287.53</v>
      </c>
      <c r="AC36" s="3">
        <f t="shared" si="7"/>
        <v>4423.75</v>
      </c>
      <c r="AD36" s="3" t="e">
        <f>ROUND(#REF!*0.008,0)</f>
        <v>#REF!</v>
      </c>
      <c r="AE36" s="3">
        <f t="shared" si="8"/>
        <v>4815.59</v>
      </c>
      <c r="AF36" s="3">
        <f t="shared" si="9"/>
        <v>3287.53</v>
      </c>
      <c r="AG36" s="3">
        <f t="shared" si="10"/>
        <v>4815.59</v>
      </c>
      <c r="AH36" s="3" t="e">
        <f>ROUND(#REF!*0.05,0)</f>
        <v>#REF!</v>
      </c>
      <c r="AI36" s="3">
        <f t="shared" si="11"/>
        <v>3505</v>
      </c>
      <c r="AJ36" s="3">
        <f t="shared" si="12"/>
        <v>2711.21</v>
      </c>
      <c r="AK36" s="3">
        <f t="shared" si="13"/>
        <v>3505</v>
      </c>
      <c r="AL36" s="3" t="e">
        <f>ROUND(#REF!*0.001,0)</f>
        <v>#REF!</v>
      </c>
      <c r="AM36" s="3" t="e">
        <f t="shared" si="14"/>
        <v>#REF!</v>
      </c>
      <c r="AN36" s="3">
        <f t="shared" si="15"/>
        <v>34310.36</v>
      </c>
      <c r="AO36" s="3">
        <v>2175.13</v>
      </c>
      <c r="AP36" s="3" t="e">
        <f>ROUND(#REF!*0.001,0)</f>
        <v>#REF!</v>
      </c>
      <c r="AQ36" s="3" t="e">
        <f t="shared" si="16"/>
        <v>#REF!</v>
      </c>
      <c r="AR36" s="3">
        <f t="shared" si="17"/>
        <v>10632.67</v>
      </c>
      <c r="AS36" s="3">
        <f t="shared" si="18"/>
        <v>2175.13</v>
      </c>
      <c r="AT36" s="15" t="e">
        <f>ROUND(#REF!*0.005,0)</f>
        <v>#REF!</v>
      </c>
      <c r="AU36" s="3">
        <f t="shared" si="19"/>
        <v>3449.74</v>
      </c>
      <c r="AV36" s="3">
        <f t="shared" si="20"/>
        <v>2711.21</v>
      </c>
      <c r="AW36" s="3">
        <f t="shared" si="21"/>
        <v>3449.74</v>
      </c>
      <c r="AX36" s="15" t="e">
        <f>ROUND(#REF!*0.005,0)</f>
        <v>#REF!</v>
      </c>
      <c r="AY36" s="3">
        <f t="shared" si="22"/>
        <v>3449.74</v>
      </c>
      <c r="AZ36" s="3">
        <f t="shared" si="23"/>
        <v>2711.21</v>
      </c>
      <c r="BA36" s="3">
        <f t="shared" si="24"/>
        <v>3449.74</v>
      </c>
      <c r="BB36" s="3" t="e">
        <f>ROUND(#REF!*0.8,0)</f>
        <v>#REF!</v>
      </c>
      <c r="BC36" s="3">
        <f t="shared" si="25"/>
        <v>5462.65</v>
      </c>
      <c r="BD36" s="3">
        <v>2735.08</v>
      </c>
      <c r="BE36" s="3">
        <f t="shared" si="26"/>
        <v>5462.65</v>
      </c>
      <c r="BF36" s="3" t="e">
        <f>ROUND(#REF!*0.1,0)</f>
        <v>#REF!</v>
      </c>
      <c r="BG36" s="3">
        <f t="shared" si="27"/>
        <v>4282.16</v>
      </c>
      <c r="BH36" s="3">
        <v>1554.59</v>
      </c>
      <c r="BI36" s="3">
        <f t="shared" si="28"/>
        <v>4282.16</v>
      </c>
      <c r="BJ36" s="3" t="e">
        <f>ROUND(#REF!*0.03,0)</f>
        <v>#REF!</v>
      </c>
      <c r="BK36" s="3">
        <f t="shared" si="29"/>
        <v>5602</v>
      </c>
      <c r="BL36" s="3">
        <f t="shared" si="30"/>
        <v>2735.08</v>
      </c>
      <c r="BM36" s="3">
        <f t="shared" si="31"/>
        <v>5602</v>
      </c>
      <c r="BN36" s="3" t="e">
        <f>ROUND(#REF!*0.021,0)</f>
        <v>#REF!</v>
      </c>
      <c r="BO36" s="3">
        <f t="shared" si="32"/>
        <v>13093.75</v>
      </c>
      <c r="BP36" s="3">
        <v>2735.08</v>
      </c>
      <c r="BQ36" s="3">
        <f t="shared" si="33"/>
        <v>13093.75</v>
      </c>
      <c r="BR36" s="3" t="e">
        <f>ROUND(#REF!*0.02,0)</f>
        <v>#REF!</v>
      </c>
      <c r="BS36" s="3">
        <f t="shared" si="34"/>
        <v>13243.289999999999</v>
      </c>
      <c r="BT36" s="3">
        <f t="shared" si="35"/>
        <v>2735.08</v>
      </c>
      <c r="BU36" s="3">
        <f t="shared" si="36"/>
        <v>13243.289999999999</v>
      </c>
      <c r="BV36" s="3" t="e">
        <f>ROUND(#REF!*0.01,0)</f>
        <v>#REF!</v>
      </c>
      <c r="BW36" s="3">
        <f t="shared" si="37"/>
        <v>4285.09</v>
      </c>
      <c r="BX36" s="3">
        <v>4079.03</v>
      </c>
      <c r="BY36" s="3">
        <f t="shared" si="38"/>
        <v>4285.09</v>
      </c>
      <c r="BZ36" s="3" t="e">
        <f>ROUND(#REF!*0.005,0)</f>
        <v>#REF!</v>
      </c>
      <c r="CA36" s="3">
        <f t="shared" si="39"/>
        <v>4285.09</v>
      </c>
      <c r="CB36" s="3">
        <f t="shared" si="40"/>
        <v>4079.03</v>
      </c>
      <c r="CC36" s="3">
        <f t="shared" si="41"/>
        <v>4285.09</v>
      </c>
      <c r="CD36" s="3" t="e">
        <f>ROUND(#REF!*0.005,0)</f>
        <v>#REF!</v>
      </c>
      <c r="CE36" s="15" t="e">
        <f t="shared" si="42"/>
        <v>#REF!</v>
      </c>
      <c r="CF36" s="3">
        <f>65000</f>
        <v>65000</v>
      </c>
      <c r="CG36" s="3">
        <v>4239.59</v>
      </c>
      <c r="CH36" s="3" t="e">
        <f>ROUND(#REF!*0.01,0)</f>
        <v>#REF!</v>
      </c>
      <c r="CI36" s="3">
        <f t="shared" si="43"/>
        <v>14500.599999999999</v>
      </c>
      <c r="CJ36" s="3">
        <v>4374.04</v>
      </c>
      <c r="CK36" s="3">
        <f t="shared" si="44"/>
        <v>14500.599999999999</v>
      </c>
      <c r="CL36" s="3" t="e">
        <f>ROUND(#REF!*0.008,0)</f>
        <v>#REF!</v>
      </c>
      <c r="CM36" s="3">
        <f t="shared" si="45"/>
        <v>14109.67</v>
      </c>
      <c r="CN36" s="3">
        <v>3311.4</v>
      </c>
      <c r="CO36" s="3">
        <f t="shared" si="46"/>
        <v>14109.67</v>
      </c>
      <c r="CP36" s="2" t="e">
        <f>ROUND(#REF!*0.0005,0)</f>
        <v>#REF!</v>
      </c>
      <c r="CQ36" s="2">
        <v>9043.74</v>
      </c>
      <c r="CR36" s="2" t="e">
        <f>ROUND(#REF!*0.0003,0)</f>
        <v>#REF!</v>
      </c>
      <c r="CS36" s="2">
        <v>62005.599999999999</v>
      </c>
      <c r="CT36" s="2" t="e">
        <f>ROUND(#REF!*0.0004,0)</f>
        <v>#REF!</v>
      </c>
      <c r="CU36" s="2">
        <v>8555.06</v>
      </c>
      <c r="CV36" s="2" t="e">
        <f>ROUND(#REF!*0.0002,0)</f>
        <v>#REF!</v>
      </c>
      <c r="CW36" s="2">
        <v>54822.31</v>
      </c>
      <c r="CX36" s="2" t="e">
        <f>ROUND((#REF!+#REF!)*0.005,0)</f>
        <v>#REF!</v>
      </c>
      <c r="CY36" s="2">
        <v>2082.58</v>
      </c>
      <c r="CZ36" s="2" t="e">
        <f>ROUND(#REF!*0.00005,0)</f>
        <v>#REF!</v>
      </c>
      <c r="DA36" s="2">
        <v>17972.09</v>
      </c>
      <c r="DC36" s="2">
        <v>26581.19</v>
      </c>
      <c r="DD36" s="2" t="e">
        <f>ROUND(#REF!*0.0002,0)</f>
        <v>#REF!</v>
      </c>
      <c r="DE36" s="2">
        <v>8944.92</v>
      </c>
      <c r="DF36" s="2" t="e">
        <f>#REF!+#REF!</f>
        <v>#REF!</v>
      </c>
      <c r="DG36" s="2">
        <v>644.47</v>
      </c>
      <c r="DI36" s="2">
        <v>69527.88</v>
      </c>
      <c r="DK36" s="2">
        <v>7967.33</v>
      </c>
      <c r="DL36" s="2" t="e">
        <f>ROUND(#REF!*0.00015,0)</f>
        <v>#REF!</v>
      </c>
      <c r="DM36" s="2">
        <v>2470.12</v>
      </c>
      <c r="DN36" s="2" t="e">
        <f>ROUND(#REF!*0.00013,0)</f>
        <v>#REF!</v>
      </c>
      <c r="DO36" s="2">
        <v>2410.12</v>
      </c>
      <c r="DP36" s="3">
        <v>130.24</v>
      </c>
      <c r="DQ36" s="3">
        <v>70.69</v>
      </c>
      <c r="DR36" s="3" t="e">
        <f>DP36*#REF!</f>
        <v>#REF!</v>
      </c>
      <c r="DS36" s="3" t="e">
        <f>DQ36*#REF!</f>
        <v>#REF!</v>
      </c>
      <c r="DT36" s="3" t="e">
        <f>#REF!*J36+#REF!*M36+#REF!*N36+#REF!*O36+P36*Q36+R36*U36+V36*Y36+Z36*AC36+AD36*AG36+AH36*AK36+AL36*AN36+AM36*AO36+AP36*AR36+AQ36*AS36+AT36*AW36+AX36*BA36+BB36*BE36+BF36*BI36+BJ36*BM36+BN36*BQ36+BR36*BU36+BV36*BY36+BZ36*CC36+CD36*CF36+CE36*CG36+CH36*CK36+CL36*CO36+CP36*CQ36+CR36*CS36+CT36*CU36+CV36*CW36+CX36*CY36+CZ36*DA36+DB36*DC36+DD36*DE36+DF36*DG36+DH36*DI36+DJ36*DK36+DL36*DM36+DN36*DO36+#REF!*DP36</f>
        <v>#REF!</v>
      </c>
      <c r="DU36" s="3" t="e">
        <f>#REF!-DT36</f>
        <v>#REF!</v>
      </c>
      <c r="DV36" s="3" t="e">
        <f>#REF!*I36+#REF!*L36+#REF!*N36+#REF!*O36+P36*Q36+R36*T36+V36*X36+Z36*AB36+AD36*AF36+AH36*AJ36+AM36*AO36+AQ36*AS36+AT36*AV36+AX36*AZ36+BB36*BD36+BF36*BH36+BJ36*BL36+BN36*BP36+BR36*BT36+BV36*BX36+BZ36*CB36+CE36*CG36+CH36*CJ36+CL36*CN36+CP36*CQ36+CR36*CS36+CT36*CU36+CV36*CW36+CX36*CY36+CZ36*DA36+DB36*DC36+DD36*DE36+DF36*DG36+DH36*DI36+DJ36*DK36+DL36*DM36+DN36*DO36+#REF!*DQ36</f>
        <v>#REF!</v>
      </c>
      <c r="DW36" s="3" t="e">
        <f>#REF!*I36+#REF!*L36+#REF!*N36+#REF!*O36+P36*Q36+R36*T36+V36*X36+Z36*AB36+AD36*AF36+AH36*AJ36+AM36*AO36+AQ36*AS36+AT36*AV36+AX36*AZ36+BB36*BD36+BF36*BH36+BJ36*BL36+BN36*BP36+BR36*BT36+BV36*BX36+BZ36*CB36+CE36*CG36+CH36*CJ36+CL36*CN36+CP36*CQ36+CR36*CS36+CT36*CU36+CV36*CW36+CX36*CY36+CZ36*DA36+DB36*DC36+DD36*DE36+DF36*DG36+DH36*DI36+DJ36*DK36+DL36*DM36+DN36*DO36+#REF!*DP36</f>
        <v>#REF!</v>
      </c>
      <c r="DX36" s="3" t="e">
        <f t="shared" si="47"/>
        <v>#REF!</v>
      </c>
      <c r="DY36" s="3" t="e">
        <f t="shared" si="48"/>
        <v>#REF!</v>
      </c>
      <c r="DZ36" s="1"/>
    </row>
    <row r="37" spans="1:130" ht="30.75" customHeight="1" x14ac:dyDescent="0.25">
      <c r="A37" s="14">
        <v>35</v>
      </c>
      <c r="B37" s="1" t="s">
        <v>12</v>
      </c>
      <c r="C37" s="13" t="s">
        <v>6</v>
      </c>
      <c r="D37" s="13" t="s">
        <v>6</v>
      </c>
      <c r="F37" s="1" t="s">
        <v>1</v>
      </c>
      <c r="G37" s="12" t="s">
        <v>5</v>
      </c>
      <c r="H37" s="2">
        <f t="shared" si="0"/>
        <v>1392.32</v>
      </c>
      <c r="I37" s="2">
        <v>1392.32</v>
      </c>
      <c r="J37" s="2">
        <f t="shared" si="1"/>
        <v>1392.32</v>
      </c>
      <c r="K37" s="2">
        <v>1230.26</v>
      </c>
      <c r="L37" s="2">
        <v>1230.26</v>
      </c>
      <c r="M37" s="2">
        <v>1230.26</v>
      </c>
      <c r="N37" s="2">
        <v>847.32</v>
      </c>
      <c r="O37" s="3">
        <v>2604.3000000000002</v>
      </c>
      <c r="Q37" s="2">
        <v>498.77</v>
      </c>
      <c r="R37" s="3" t="e">
        <f>ROUND(#REF!*0.7,0)</f>
        <v>#REF!</v>
      </c>
      <c r="S37" s="3">
        <f t="shared" si="2"/>
        <v>3449.74</v>
      </c>
      <c r="T37" s="3">
        <v>2711.21</v>
      </c>
      <c r="U37" s="3">
        <f t="shared" si="3"/>
        <v>3449.74</v>
      </c>
      <c r="V37" s="3" t="e">
        <f>ROUND(#REF!*0.2,0)</f>
        <v>#REF!</v>
      </c>
      <c r="W37" s="3">
        <f t="shared" si="4"/>
        <v>2234.39</v>
      </c>
      <c r="X37" s="3">
        <v>1495.86</v>
      </c>
      <c r="Y37" s="3">
        <f t="shared" si="5"/>
        <v>2234.39</v>
      </c>
      <c r="Z37" s="3" t="e">
        <f>ROUND(#REF!*0.0005,0)</f>
        <v>#REF!</v>
      </c>
      <c r="AA37" s="3">
        <f t="shared" si="6"/>
        <v>4423.75</v>
      </c>
      <c r="AB37" s="3">
        <v>3287.53</v>
      </c>
      <c r="AC37" s="3">
        <f t="shared" si="7"/>
        <v>4423.75</v>
      </c>
      <c r="AD37" s="3" t="e">
        <f>ROUND(#REF!*0.008,0)</f>
        <v>#REF!</v>
      </c>
      <c r="AE37" s="3">
        <f t="shared" si="8"/>
        <v>4815.59</v>
      </c>
      <c r="AF37" s="3">
        <f t="shared" si="9"/>
        <v>3287.53</v>
      </c>
      <c r="AG37" s="3">
        <f t="shared" si="10"/>
        <v>4815.59</v>
      </c>
      <c r="AH37" s="3" t="e">
        <f>ROUND(#REF!*0.05,0)</f>
        <v>#REF!</v>
      </c>
      <c r="AI37" s="3">
        <f t="shared" si="11"/>
        <v>3505</v>
      </c>
      <c r="AJ37" s="3">
        <f t="shared" si="12"/>
        <v>2711.21</v>
      </c>
      <c r="AK37" s="3">
        <f t="shared" si="13"/>
        <v>3505</v>
      </c>
      <c r="AL37" s="3" t="e">
        <f>ROUND(#REF!*0.001,0)</f>
        <v>#REF!</v>
      </c>
      <c r="AM37" s="3" t="e">
        <f t="shared" si="14"/>
        <v>#REF!</v>
      </c>
      <c r="AN37" s="3">
        <f t="shared" si="15"/>
        <v>34310.36</v>
      </c>
      <c r="AO37" s="3">
        <v>2175.13</v>
      </c>
      <c r="AP37" s="3" t="e">
        <f>ROUND(#REF!*0.001,0)</f>
        <v>#REF!</v>
      </c>
      <c r="AQ37" s="3" t="e">
        <f t="shared" si="16"/>
        <v>#REF!</v>
      </c>
      <c r="AR37" s="3">
        <f t="shared" si="17"/>
        <v>10632.67</v>
      </c>
      <c r="AS37" s="3">
        <f t="shared" si="18"/>
        <v>2175.13</v>
      </c>
      <c r="AT37" s="15" t="e">
        <f>ROUND(#REF!*0.005,0)</f>
        <v>#REF!</v>
      </c>
      <c r="AU37" s="3">
        <f t="shared" si="19"/>
        <v>3449.74</v>
      </c>
      <c r="AV37" s="3">
        <f t="shared" si="20"/>
        <v>2711.21</v>
      </c>
      <c r="AW37" s="3">
        <f t="shared" si="21"/>
        <v>3449.74</v>
      </c>
      <c r="AX37" s="15" t="e">
        <f>ROUND(#REF!*0.005,0)</f>
        <v>#REF!</v>
      </c>
      <c r="AY37" s="3">
        <f t="shared" si="22"/>
        <v>3449.74</v>
      </c>
      <c r="AZ37" s="3">
        <f t="shared" si="23"/>
        <v>2711.21</v>
      </c>
      <c r="BA37" s="3">
        <f t="shared" si="24"/>
        <v>3449.74</v>
      </c>
      <c r="BB37" s="3" t="e">
        <f>ROUND(#REF!*0.8,0)</f>
        <v>#REF!</v>
      </c>
      <c r="BC37" s="3">
        <f t="shared" si="25"/>
        <v>5462.65</v>
      </c>
      <c r="BD37" s="3">
        <v>2735.08</v>
      </c>
      <c r="BE37" s="3">
        <f t="shared" si="26"/>
        <v>5462.65</v>
      </c>
      <c r="BF37" s="3" t="e">
        <f>ROUND(#REF!*0.1,0)</f>
        <v>#REF!</v>
      </c>
      <c r="BG37" s="3">
        <f t="shared" si="27"/>
        <v>4282.16</v>
      </c>
      <c r="BH37" s="3">
        <v>1554.59</v>
      </c>
      <c r="BI37" s="3">
        <f t="shared" si="28"/>
        <v>4282.16</v>
      </c>
      <c r="BJ37" s="3" t="e">
        <f>ROUND(#REF!*0.03,0)</f>
        <v>#REF!</v>
      </c>
      <c r="BK37" s="3">
        <f t="shared" si="29"/>
        <v>5602</v>
      </c>
      <c r="BL37" s="3">
        <f t="shared" si="30"/>
        <v>2735.08</v>
      </c>
      <c r="BM37" s="3">
        <f t="shared" si="31"/>
        <v>5602</v>
      </c>
      <c r="BN37" s="3" t="e">
        <f>ROUND(#REF!*0.021,0)</f>
        <v>#REF!</v>
      </c>
      <c r="BO37" s="3">
        <f t="shared" si="32"/>
        <v>13093.75</v>
      </c>
      <c r="BP37" s="3">
        <v>2735.08</v>
      </c>
      <c r="BQ37" s="3">
        <f t="shared" si="33"/>
        <v>13093.75</v>
      </c>
      <c r="BR37" s="3" t="e">
        <f>ROUND(#REF!*0.02,0)</f>
        <v>#REF!</v>
      </c>
      <c r="BS37" s="3">
        <f t="shared" si="34"/>
        <v>13243.289999999999</v>
      </c>
      <c r="BT37" s="3">
        <f t="shared" si="35"/>
        <v>2735.08</v>
      </c>
      <c r="BU37" s="3">
        <f t="shared" si="36"/>
        <v>13243.289999999999</v>
      </c>
      <c r="BV37" s="3" t="e">
        <f>ROUND(#REF!*0.01,0)</f>
        <v>#REF!</v>
      </c>
      <c r="BW37" s="3">
        <f t="shared" si="37"/>
        <v>4285.09</v>
      </c>
      <c r="BX37" s="3">
        <v>4079.03</v>
      </c>
      <c r="BY37" s="3">
        <f t="shared" si="38"/>
        <v>4285.09</v>
      </c>
      <c r="BZ37" s="3" t="e">
        <f>ROUND(#REF!*0.005,0)</f>
        <v>#REF!</v>
      </c>
      <c r="CA37" s="3">
        <f t="shared" si="39"/>
        <v>4285.09</v>
      </c>
      <c r="CB37" s="3">
        <f t="shared" si="40"/>
        <v>4079.03</v>
      </c>
      <c r="CC37" s="3">
        <f t="shared" si="41"/>
        <v>4285.09</v>
      </c>
      <c r="CD37" s="3" t="e">
        <f>ROUND(#REF!*0.005,0)</f>
        <v>#REF!</v>
      </c>
      <c r="CE37" s="15" t="e">
        <f t="shared" si="42"/>
        <v>#REF!</v>
      </c>
      <c r="CF37" s="3">
        <f>65000</f>
        <v>65000</v>
      </c>
      <c r="CG37" s="3">
        <v>4239.59</v>
      </c>
      <c r="CH37" s="3" t="e">
        <f>ROUND(#REF!*0.01,0)</f>
        <v>#REF!</v>
      </c>
      <c r="CI37" s="3">
        <f t="shared" si="43"/>
        <v>14500.599999999999</v>
      </c>
      <c r="CJ37" s="3">
        <v>4374.04</v>
      </c>
      <c r="CK37" s="3">
        <f t="shared" si="44"/>
        <v>14500.599999999999</v>
      </c>
      <c r="CL37" s="3" t="e">
        <f>ROUND(#REF!*0.008,0)</f>
        <v>#REF!</v>
      </c>
      <c r="CM37" s="3">
        <f t="shared" si="45"/>
        <v>14109.67</v>
      </c>
      <c r="CN37" s="3">
        <v>3311.4</v>
      </c>
      <c r="CO37" s="3">
        <f t="shared" si="46"/>
        <v>14109.67</v>
      </c>
      <c r="CP37" s="2" t="e">
        <f>ROUND(#REF!*0.0005,0)</f>
        <v>#REF!</v>
      </c>
      <c r="CQ37" s="2">
        <v>9043.74</v>
      </c>
      <c r="CR37" s="2" t="e">
        <f>ROUND(#REF!*0.0003,0)</f>
        <v>#REF!</v>
      </c>
      <c r="CS37" s="2">
        <v>62005.599999999999</v>
      </c>
      <c r="CT37" s="2" t="e">
        <f>ROUND(#REF!*0.0004,0)</f>
        <v>#REF!</v>
      </c>
      <c r="CU37" s="2">
        <v>8555.06</v>
      </c>
      <c r="CV37" s="2" t="e">
        <f>ROUND(#REF!*0.0002,0)</f>
        <v>#REF!</v>
      </c>
      <c r="CW37" s="2">
        <v>54822.31</v>
      </c>
      <c r="CX37" s="2" t="e">
        <f>ROUND((#REF!+#REF!)*0.005,0)</f>
        <v>#REF!</v>
      </c>
      <c r="CY37" s="2">
        <v>2082.58</v>
      </c>
      <c r="CZ37" s="2" t="e">
        <f>ROUND(#REF!*0.00005,0)</f>
        <v>#REF!</v>
      </c>
      <c r="DA37" s="2">
        <v>17972.09</v>
      </c>
      <c r="DC37" s="2">
        <v>26581.19</v>
      </c>
      <c r="DD37" s="2" t="e">
        <f>ROUND(#REF!*0.0002,0)</f>
        <v>#REF!</v>
      </c>
      <c r="DE37" s="2">
        <v>8944.92</v>
      </c>
      <c r="DF37" s="2" t="e">
        <f>#REF!+#REF!</f>
        <v>#REF!</v>
      </c>
      <c r="DG37" s="2">
        <v>644.47</v>
      </c>
      <c r="DI37" s="2">
        <v>69527.88</v>
      </c>
      <c r="DK37" s="2">
        <v>7967.33</v>
      </c>
      <c r="DL37" s="2" t="e">
        <f>ROUND(#REF!*0.00015,0)</f>
        <v>#REF!</v>
      </c>
      <c r="DM37" s="2">
        <v>2470.12</v>
      </c>
      <c r="DN37" s="2" t="e">
        <f>ROUND(#REF!*0.00013,0)</f>
        <v>#REF!</v>
      </c>
      <c r="DO37" s="2">
        <v>2410.12</v>
      </c>
      <c r="DP37" s="3">
        <v>130.24</v>
      </c>
      <c r="DQ37" s="3">
        <v>70.69</v>
      </c>
      <c r="DR37" s="3" t="e">
        <f>DP37*#REF!</f>
        <v>#REF!</v>
      </c>
      <c r="DS37" s="3" t="e">
        <f>DQ37*#REF!</f>
        <v>#REF!</v>
      </c>
      <c r="DT37" s="3" t="e">
        <f>#REF!*J37+#REF!*M37+#REF!*N37+#REF!*O37+P37*Q37+R37*U37+V37*Y37+Z37*AC37+AD37*AG37+AH37*AK37+AL37*AN37+AM37*AO37+AP37*AR37+AQ37*AS37+AT37*AW37+AX37*BA37+BB37*BE37+BF37*BI37+BJ37*BM37+BN37*BQ37+BR37*BU37+BV37*BY37+BZ37*CC37+CD37*CF37+CE37*CG37+CH37*CK37+CL37*CO37+CP37*CQ37+CR37*CS37+CT37*CU37+CV37*CW37+CX37*CY37+CZ37*DA37+DB37*DC37+DD37*DE37+DF37*DG37+DH37*DI37+DJ37*DK37+DL37*DM37+DN37*DO37+#REF!*DP37</f>
        <v>#REF!</v>
      </c>
      <c r="DU37" s="3" t="e">
        <f>#REF!-DT37</f>
        <v>#REF!</v>
      </c>
      <c r="DV37" s="3" t="e">
        <f>#REF!*I37+#REF!*L37+#REF!*N37+#REF!*O37+P37*Q37+R37*T37+V37*X37+Z37*AB37+AD37*AF37+AH37*AJ37+AM37*AO37+AQ37*AS37+AT37*AV37+AX37*AZ37+BB37*BD37+BF37*BH37+BJ37*BL37+BN37*BP37+BR37*BT37+BV37*BX37+BZ37*CB37+CE37*CG37+CH37*CJ37+CL37*CN37+CP37*CQ37+CR37*CS37+CT37*CU37+CV37*CW37+CX37*CY37+CZ37*DA37+DB37*DC37+DD37*DE37+DF37*DG37+DH37*DI37+DJ37*DK37+DL37*DM37+DN37*DO37+#REF!*DQ37</f>
        <v>#REF!</v>
      </c>
      <c r="DW37" s="3" t="e">
        <f>#REF!*I37+#REF!*L37+#REF!*N37+#REF!*O37+P37*Q37+R37*T37+V37*X37+Z37*AB37+AD37*AF37+AH37*AJ37+AM37*AO37+AQ37*AS37+AT37*AV37+AX37*AZ37+BB37*BD37+BF37*BH37+BJ37*BL37+BN37*BP37+BR37*BT37+BV37*BX37+BZ37*CB37+CE37*CG37+CH37*CJ37+CL37*CN37+CP37*CQ37+CR37*CS37+CT37*CU37+CV37*CW37+CX37*CY37+CZ37*DA37+DB37*DC37+DD37*DE37+DF37*DG37+DH37*DI37+DJ37*DK37+DL37*DM37+DN37*DO37+#REF!*DP37</f>
        <v>#REF!</v>
      </c>
      <c r="DX37" s="3" t="e">
        <f t="shared" si="47"/>
        <v>#REF!</v>
      </c>
      <c r="DY37" s="3" t="e">
        <f t="shared" si="48"/>
        <v>#REF!</v>
      </c>
      <c r="DZ37" s="1"/>
    </row>
    <row r="38" spans="1:130" ht="30.75" customHeight="1" x14ac:dyDescent="0.25">
      <c r="A38" s="14">
        <v>36</v>
      </c>
      <c r="B38" s="1" t="s">
        <v>11</v>
      </c>
      <c r="C38" s="13" t="s">
        <v>3</v>
      </c>
      <c r="D38" s="13" t="s">
        <v>3</v>
      </c>
      <c r="F38" s="1" t="s">
        <v>1</v>
      </c>
      <c r="G38" s="12" t="s">
        <v>4</v>
      </c>
      <c r="H38" s="2">
        <f t="shared" si="0"/>
        <v>1392.32</v>
      </c>
      <c r="I38" s="2">
        <v>1392.32</v>
      </c>
      <c r="J38" s="2">
        <f t="shared" si="1"/>
        <v>1392.32</v>
      </c>
      <c r="K38" s="2">
        <v>1230.26</v>
      </c>
      <c r="L38" s="2">
        <v>1230.26</v>
      </c>
      <c r="M38" s="2">
        <v>1230.26</v>
      </c>
      <c r="N38" s="2">
        <v>847.32</v>
      </c>
      <c r="O38" s="3">
        <v>2851.36</v>
      </c>
      <c r="Q38" s="2">
        <v>498.77</v>
      </c>
      <c r="R38" s="3" t="e">
        <f>ROUND(#REF!*0.7,0)</f>
        <v>#REF!</v>
      </c>
      <c r="S38" s="3">
        <f t="shared" si="2"/>
        <v>3449.74</v>
      </c>
      <c r="T38" s="3">
        <v>2711.21</v>
      </c>
      <c r="U38" s="3">
        <f t="shared" si="3"/>
        <v>3449.74</v>
      </c>
      <c r="V38" s="3" t="e">
        <f>ROUND(#REF!*0.2,0)</f>
        <v>#REF!</v>
      </c>
      <c r="W38" s="3">
        <f t="shared" si="4"/>
        <v>2234.39</v>
      </c>
      <c r="X38" s="3">
        <v>1495.86</v>
      </c>
      <c r="Y38" s="3">
        <f t="shared" si="5"/>
        <v>2234.39</v>
      </c>
      <c r="Z38" s="3" t="e">
        <f>ROUND(#REF!*0.0005,0)</f>
        <v>#REF!</v>
      </c>
      <c r="AA38" s="3">
        <f t="shared" si="6"/>
        <v>4423.75</v>
      </c>
      <c r="AB38" s="3">
        <v>3287.53</v>
      </c>
      <c r="AC38" s="3">
        <f t="shared" si="7"/>
        <v>4423.75</v>
      </c>
      <c r="AD38" s="3" t="e">
        <f>ROUND(#REF!*0.008,0)</f>
        <v>#REF!</v>
      </c>
      <c r="AE38" s="3">
        <f t="shared" si="8"/>
        <v>4815.59</v>
      </c>
      <c r="AF38" s="3">
        <f t="shared" si="9"/>
        <v>3287.53</v>
      </c>
      <c r="AG38" s="3">
        <f t="shared" si="10"/>
        <v>4815.59</v>
      </c>
      <c r="AH38" s="3" t="e">
        <f>ROUND(#REF!*0.05,0)</f>
        <v>#REF!</v>
      </c>
      <c r="AI38" s="3">
        <f t="shared" si="11"/>
        <v>3505</v>
      </c>
      <c r="AJ38" s="3">
        <f t="shared" si="12"/>
        <v>2711.21</v>
      </c>
      <c r="AK38" s="3">
        <f t="shared" si="13"/>
        <v>3505</v>
      </c>
      <c r="AL38" s="3" t="e">
        <f>ROUND(#REF!*0.001,0)</f>
        <v>#REF!</v>
      </c>
      <c r="AM38" s="3" t="e">
        <f t="shared" si="14"/>
        <v>#REF!</v>
      </c>
      <c r="AN38" s="3">
        <f t="shared" si="15"/>
        <v>34310.36</v>
      </c>
      <c r="AO38" s="3">
        <v>2175.13</v>
      </c>
      <c r="AP38" s="3" t="e">
        <f>ROUND(#REF!*0.001,0)</f>
        <v>#REF!</v>
      </c>
      <c r="AQ38" s="3" t="e">
        <f t="shared" si="16"/>
        <v>#REF!</v>
      </c>
      <c r="AR38" s="3">
        <f t="shared" si="17"/>
        <v>10632.67</v>
      </c>
      <c r="AS38" s="3">
        <f t="shared" si="18"/>
        <v>2175.13</v>
      </c>
      <c r="AT38" s="15" t="e">
        <f>ROUND(#REF!*0.005,0)</f>
        <v>#REF!</v>
      </c>
      <c r="AU38" s="3">
        <f t="shared" si="19"/>
        <v>3449.74</v>
      </c>
      <c r="AV38" s="3">
        <f t="shared" si="20"/>
        <v>2711.21</v>
      </c>
      <c r="AW38" s="3">
        <f t="shared" si="21"/>
        <v>3449.74</v>
      </c>
      <c r="AX38" s="15" t="e">
        <f>ROUND(#REF!*0.005,0)</f>
        <v>#REF!</v>
      </c>
      <c r="AY38" s="3">
        <f t="shared" si="22"/>
        <v>3449.74</v>
      </c>
      <c r="AZ38" s="3">
        <f t="shared" si="23"/>
        <v>2711.21</v>
      </c>
      <c r="BA38" s="3">
        <f t="shared" si="24"/>
        <v>3449.74</v>
      </c>
      <c r="BB38" s="3" t="e">
        <f>ROUND(#REF!*0.8,0)</f>
        <v>#REF!</v>
      </c>
      <c r="BC38" s="3">
        <f t="shared" si="25"/>
        <v>5462.65</v>
      </c>
      <c r="BD38" s="3">
        <v>2735.08</v>
      </c>
      <c r="BE38" s="3">
        <f t="shared" si="26"/>
        <v>5462.65</v>
      </c>
      <c r="BF38" s="3" t="e">
        <f>ROUND(#REF!*0.1,0)</f>
        <v>#REF!</v>
      </c>
      <c r="BG38" s="3">
        <f t="shared" si="27"/>
        <v>4282.16</v>
      </c>
      <c r="BH38" s="3">
        <v>1554.59</v>
      </c>
      <c r="BI38" s="3">
        <f t="shared" si="28"/>
        <v>4282.16</v>
      </c>
      <c r="BJ38" s="3" t="e">
        <f>ROUND(#REF!*0.03,0)</f>
        <v>#REF!</v>
      </c>
      <c r="BK38" s="3">
        <f t="shared" si="29"/>
        <v>5602</v>
      </c>
      <c r="BL38" s="3">
        <f t="shared" si="30"/>
        <v>2735.08</v>
      </c>
      <c r="BM38" s="3">
        <f t="shared" si="31"/>
        <v>5602</v>
      </c>
      <c r="BN38" s="3" t="e">
        <f>ROUND(#REF!*0.021,0)</f>
        <v>#REF!</v>
      </c>
      <c r="BO38" s="3">
        <f t="shared" si="32"/>
        <v>13093.75</v>
      </c>
      <c r="BP38" s="3">
        <v>2735.08</v>
      </c>
      <c r="BQ38" s="3">
        <f t="shared" si="33"/>
        <v>13093.75</v>
      </c>
      <c r="BR38" s="3" t="e">
        <f>ROUND(#REF!*0.02,0)</f>
        <v>#REF!</v>
      </c>
      <c r="BS38" s="3">
        <f t="shared" si="34"/>
        <v>13243.289999999999</v>
      </c>
      <c r="BT38" s="3">
        <f t="shared" si="35"/>
        <v>2735.08</v>
      </c>
      <c r="BU38" s="3">
        <f t="shared" si="36"/>
        <v>13243.289999999999</v>
      </c>
      <c r="BV38" s="3" t="e">
        <f>ROUND(#REF!*0.01,0)</f>
        <v>#REF!</v>
      </c>
      <c r="BW38" s="3">
        <f t="shared" si="37"/>
        <v>4285.09</v>
      </c>
      <c r="BX38" s="3">
        <v>4079.03</v>
      </c>
      <c r="BY38" s="3">
        <f t="shared" si="38"/>
        <v>4285.09</v>
      </c>
      <c r="BZ38" s="3" t="e">
        <f>ROUND(#REF!*0.005,0)</f>
        <v>#REF!</v>
      </c>
      <c r="CA38" s="3">
        <f t="shared" si="39"/>
        <v>4285.09</v>
      </c>
      <c r="CB38" s="3">
        <f t="shared" si="40"/>
        <v>4079.03</v>
      </c>
      <c r="CC38" s="3">
        <f t="shared" si="41"/>
        <v>4285.09</v>
      </c>
      <c r="CD38" s="3" t="e">
        <f>ROUND(#REF!*0.005,0)</f>
        <v>#REF!</v>
      </c>
      <c r="CE38" s="15" t="e">
        <f t="shared" si="42"/>
        <v>#REF!</v>
      </c>
      <c r="CF38" s="3">
        <f>65000</f>
        <v>65000</v>
      </c>
      <c r="CG38" s="3">
        <v>4239.59</v>
      </c>
      <c r="CH38" s="3" t="e">
        <f>ROUND(#REF!*0.01,0)</f>
        <v>#REF!</v>
      </c>
      <c r="CI38" s="3">
        <f t="shared" si="43"/>
        <v>14500.599999999999</v>
      </c>
      <c r="CJ38" s="3">
        <v>4374.04</v>
      </c>
      <c r="CK38" s="3">
        <f t="shared" si="44"/>
        <v>14500.599999999999</v>
      </c>
      <c r="CL38" s="3" t="e">
        <f>ROUND(#REF!*0.008,0)</f>
        <v>#REF!</v>
      </c>
      <c r="CM38" s="3">
        <f t="shared" si="45"/>
        <v>14109.67</v>
      </c>
      <c r="CN38" s="3">
        <v>3311.4</v>
      </c>
      <c r="CO38" s="3">
        <f t="shared" si="46"/>
        <v>14109.67</v>
      </c>
      <c r="CP38" s="2" t="e">
        <f>ROUND(#REF!*0.0005,0)</f>
        <v>#REF!</v>
      </c>
      <c r="CQ38" s="2">
        <v>9043.74</v>
      </c>
      <c r="CR38" s="2" t="e">
        <f>ROUND(#REF!*0.0003,0)</f>
        <v>#REF!</v>
      </c>
      <c r="CS38" s="2">
        <v>62005.599999999999</v>
      </c>
      <c r="CT38" s="2" t="e">
        <f>ROUND(#REF!*0.0004,0)</f>
        <v>#REF!</v>
      </c>
      <c r="CU38" s="2">
        <v>8555.06</v>
      </c>
      <c r="CV38" s="2" t="e">
        <f>ROUND(#REF!*0.0002,0)</f>
        <v>#REF!</v>
      </c>
      <c r="CW38" s="2">
        <v>54822.31</v>
      </c>
      <c r="CX38" s="2" t="e">
        <f>ROUND((#REF!+#REF!)*0.005,0)</f>
        <v>#REF!</v>
      </c>
      <c r="CY38" s="2">
        <v>2082.58</v>
      </c>
      <c r="CZ38" s="2" t="e">
        <f>ROUND(#REF!*0.00005,0)</f>
        <v>#REF!</v>
      </c>
      <c r="DA38" s="2">
        <v>17972.09</v>
      </c>
      <c r="DC38" s="2">
        <v>26581.19</v>
      </c>
      <c r="DD38" s="2" t="e">
        <f>ROUND(#REF!*0.0002,0)</f>
        <v>#REF!</v>
      </c>
      <c r="DE38" s="2">
        <v>8944.92</v>
      </c>
      <c r="DF38" s="2" t="e">
        <f>#REF!+#REF!</f>
        <v>#REF!</v>
      </c>
      <c r="DG38" s="2">
        <v>644.47</v>
      </c>
      <c r="DI38" s="2">
        <v>69527.88</v>
      </c>
      <c r="DK38" s="2">
        <v>7967.33</v>
      </c>
      <c r="DL38" s="2" t="e">
        <f>ROUND(#REF!*0.00015,0)</f>
        <v>#REF!</v>
      </c>
      <c r="DM38" s="2">
        <v>2470.12</v>
      </c>
      <c r="DN38" s="2" t="e">
        <f>ROUND(#REF!*0.00013,0)</f>
        <v>#REF!</v>
      </c>
      <c r="DO38" s="2">
        <v>2410.12</v>
      </c>
      <c r="DP38" s="3">
        <v>130.24</v>
      </c>
      <c r="DQ38" s="3">
        <v>70.69</v>
      </c>
      <c r="DR38" s="3" t="e">
        <f>DP38*#REF!</f>
        <v>#REF!</v>
      </c>
      <c r="DS38" s="3" t="e">
        <f>DQ38*#REF!</f>
        <v>#REF!</v>
      </c>
      <c r="DT38" s="3" t="e">
        <f>#REF!*J38+#REF!*M38+#REF!*N38+#REF!*O38+P38*Q38+R38*U38+V38*Y38+Z38*AC38+AD38*AG38+AH38*AK38+AL38*AN38+AM38*AO38+AP38*AR38+AQ38*AS38+AT38*AW38+AX38*BA38+BB38*BE38+BF38*BI38+BJ38*BM38+BN38*BQ38+BR38*BU38+BV38*BY38+BZ38*CC38+CD38*CF38+CE38*CG38+CH38*CK38+CL38*CO38+CP38*CQ38+CR38*CS38+CT38*CU38+CV38*CW38+CX38*CY38+CZ38*DA38+DB38*DC38+DD38*DE38+DF38*DG38+DH38*DI38+DJ38*DK38+DL38*DM38+DN38*DO38+#REF!*DP38</f>
        <v>#REF!</v>
      </c>
      <c r="DU38" s="3" t="e">
        <f>#REF!-DT38</f>
        <v>#REF!</v>
      </c>
      <c r="DV38" s="3" t="e">
        <f>#REF!*I38+#REF!*L38+#REF!*N38+#REF!*O38+P38*Q38+R38*T38+V38*X38+Z38*AB38+AD38*AF38+AH38*AJ38+AM38*AO38+AQ38*AS38+AT38*AV38+AX38*AZ38+BB38*BD38+BF38*BH38+BJ38*BL38+BN38*BP38+BR38*BT38+BV38*BX38+BZ38*CB38+CE38*CG38+CH38*CJ38+CL38*CN38+CP38*CQ38+CR38*CS38+CT38*CU38+CV38*CW38+CX38*CY38+CZ38*DA38+DB38*DC38+DD38*DE38+DF38*DG38+DH38*DI38+DJ38*DK38+DL38*DM38+DN38*DO38+#REF!*DQ38</f>
        <v>#REF!</v>
      </c>
      <c r="DW38" s="3" t="e">
        <f>#REF!*I38+#REF!*L38+#REF!*N38+#REF!*O38+P38*Q38+R38*T38+V38*X38+Z38*AB38+AD38*AF38+AH38*AJ38+AM38*AO38+AQ38*AS38+AT38*AV38+AX38*AZ38+BB38*BD38+BF38*BH38+BJ38*BL38+BN38*BP38+BR38*BT38+BV38*BX38+BZ38*CB38+CE38*CG38+CH38*CJ38+CL38*CN38+CP38*CQ38+CR38*CS38+CT38*CU38+CV38*CW38+CX38*CY38+CZ38*DA38+DB38*DC38+DD38*DE38+DF38*DG38+DH38*DI38+DJ38*DK38+DL38*DM38+DN38*DO38+#REF!*DP38</f>
        <v>#REF!</v>
      </c>
      <c r="DX38" s="3" t="e">
        <f t="shared" si="47"/>
        <v>#REF!</v>
      </c>
      <c r="DY38" s="3" t="e">
        <f t="shared" si="48"/>
        <v>#REF!</v>
      </c>
      <c r="DZ38" s="1"/>
    </row>
    <row r="39" spans="1:130" ht="30.75" customHeight="1" x14ac:dyDescent="0.25">
      <c r="A39" s="14">
        <v>37</v>
      </c>
      <c r="B39" s="1" t="s">
        <v>10</v>
      </c>
      <c r="C39" s="13" t="s">
        <v>9</v>
      </c>
      <c r="D39" s="13" t="s">
        <v>9</v>
      </c>
      <c r="F39" s="1" t="s">
        <v>1</v>
      </c>
      <c r="G39" s="12" t="s">
        <v>4</v>
      </c>
      <c r="H39" s="2">
        <f t="shared" si="0"/>
        <v>1183.25</v>
      </c>
      <c r="I39" s="2">
        <v>1183.25</v>
      </c>
      <c r="J39" s="2">
        <f t="shared" si="1"/>
        <v>1183.25</v>
      </c>
      <c r="K39" s="2">
        <v>1230.26</v>
      </c>
      <c r="L39" s="2">
        <v>1230.26</v>
      </c>
      <c r="M39" s="2">
        <v>1230.26</v>
      </c>
      <c r="N39" s="2">
        <v>847.32</v>
      </c>
      <c r="O39" s="3">
        <v>2851.36</v>
      </c>
      <c r="Q39" s="2">
        <v>498.77</v>
      </c>
      <c r="R39" s="3" t="e">
        <f>ROUND(#REF!*0.7,0)</f>
        <v>#REF!</v>
      </c>
      <c r="S39" s="3">
        <f t="shared" si="2"/>
        <v>3449.74</v>
      </c>
      <c r="T39" s="3">
        <v>2711.21</v>
      </c>
      <c r="U39" s="3">
        <f t="shared" si="3"/>
        <v>3449.74</v>
      </c>
      <c r="V39" s="3" t="e">
        <f>ROUND(#REF!*0.2,0)</f>
        <v>#REF!</v>
      </c>
      <c r="W39" s="3">
        <f t="shared" si="4"/>
        <v>2234.39</v>
      </c>
      <c r="X39" s="3">
        <v>1495.86</v>
      </c>
      <c r="Y39" s="3">
        <f t="shared" si="5"/>
        <v>2234.39</v>
      </c>
      <c r="Z39" s="3" t="e">
        <f>ROUND(#REF!*0.0005,0)</f>
        <v>#REF!</v>
      </c>
      <c r="AA39" s="3">
        <f t="shared" si="6"/>
        <v>4423.75</v>
      </c>
      <c r="AB39" s="3">
        <v>3287.53</v>
      </c>
      <c r="AC39" s="3">
        <f t="shared" si="7"/>
        <v>4423.75</v>
      </c>
      <c r="AD39" s="3" t="e">
        <f>ROUND(#REF!*0.008,0)</f>
        <v>#REF!</v>
      </c>
      <c r="AE39" s="3">
        <f t="shared" si="8"/>
        <v>4815.59</v>
      </c>
      <c r="AF39" s="3">
        <f t="shared" si="9"/>
        <v>3287.53</v>
      </c>
      <c r="AG39" s="3">
        <f t="shared" si="10"/>
        <v>4815.59</v>
      </c>
      <c r="AH39" s="3" t="e">
        <f>ROUND(#REF!*0.05,0)</f>
        <v>#REF!</v>
      </c>
      <c r="AI39" s="3">
        <f t="shared" si="11"/>
        <v>3505</v>
      </c>
      <c r="AJ39" s="3">
        <f t="shared" si="12"/>
        <v>2711.21</v>
      </c>
      <c r="AK39" s="3">
        <f t="shared" si="13"/>
        <v>3505</v>
      </c>
      <c r="AL39" s="3" t="e">
        <f>ROUND(#REF!*0.001,0)</f>
        <v>#REF!</v>
      </c>
      <c r="AM39" s="3" t="e">
        <f t="shared" si="14"/>
        <v>#REF!</v>
      </c>
      <c r="AN39" s="3">
        <f t="shared" si="15"/>
        <v>34310.36</v>
      </c>
      <c r="AO39" s="3">
        <v>2175.13</v>
      </c>
      <c r="AP39" s="3" t="e">
        <f>ROUND(#REF!*0.001,0)</f>
        <v>#REF!</v>
      </c>
      <c r="AQ39" s="3" t="e">
        <f t="shared" si="16"/>
        <v>#REF!</v>
      </c>
      <c r="AR39" s="3">
        <f t="shared" si="17"/>
        <v>10632.67</v>
      </c>
      <c r="AS39" s="3">
        <f t="shared" si="18"/>
        <v>2175.13</v>
      </c>
      <c r="AT39" s="15" t="e">
        <f>ROUND(#REF!*0.005,0)</f>
        <v>#REF!</v>
      </c>
      <c r="AU39" s="3">
        <f t="shared" si="19"/>
        <v>3449.74</v>
      </c>
      <c r="AV39" s="3">
        <f t="shared" si="20"/>
        <v>2711.21</v>
      </c>
      <c r="AW39" s="3">
        <f t="shared" si="21"/>
        <v>3449.74</v>
      </c>
      <c r="AX39" s="15" t="e">
        <f>ROUND(#REF!*0.005,0)</f>
        <v>#REF!</v>
      </c>
      <c r="AY39" s="3">
        <f t="shared" si="22"/>
        <v>3449.74</v>
      </c>
      <c r="AZ39" s="3">
        <f t="shared" si="23"/>
        <v>2711.21</v>
      </c>
      <c r="BA39" s="3">
        <f t="shared" si="24"/>
        <v>3449.74</v>
      </c>
      <c r="BB39" s="3" t="e">
        <f>ROUND(#REF!*0.8,0)</f>
        <v>#REF!</v>
      </c>
      <c r="BC39" s="3">
        <f t="shared" si="25"/>
        <v>5462.65</v>
      </c>
      <c r="BD39" s="3">
        <v>2735.08</v>
      </c>
      <c r="BE39" s="3">
        <f t="shared" si="26"/>
        <v>5462.65</v>
      </c>
      <c r="BF39" s="3" t="e">
        <f>ROUND(#REF!*0.1,0)</f>
        <v>#REF!</v>
      </c>
      <c r="BG39" s="3">
        <f t="shared" si="27"/>
        <v>4282.16</v>
      </c>
      <c r="BH39" s="3">
        <v>1554.59</v>
      </c>
      <c r="BI39" s="3">
        <f t="shared" si="28"/>
        <v>4282.16</v>
      </c>
      <c r="BJ39" s="3" t="e">
        <f>ROUND(#REF!*0.03,0)</f>
        <v>#REF!</v>
      </c>
      <c r="BK39" s="3">
        <f t="shared" si="29"/>
        <v>5602</v>
      </c>
      <c r="BL39" s="3">
        <f t="shared" si="30"/>
        <v>2735.08</v>
      </c>
      <c r="BM39" s="3">
        <f t="shared" si="31"/>
        <v>5602</v>
      </c>
      <c r="BN39" s="3" t="e">
        <f>ROUND(#REF!*0.021,0)</f>
        <v>#REF!</v>
      </c>
      <c r="BO39" s="3">
        <f t="shared" si="32"/>
        <v>13093.75</v>
      </c>
      <c r="BP39" s="3">
        <v>2735.08</v>
      </c>
      <c r="BQ39" s="3">
        <f t="shared" si="33"/>
        <v>13093.75</v>
      </c>
      <c r="BR39" s="3" t="e">
        <f>ROUND(#REF!*0.02,0)</f>
        <v>#REF!</v>
      </c>
      <c r="BS39" s="3">
        <f t="shared" si="34"/>
        <v>13243.289999999999</v>
      </c>
      <c r="BT39" s="3">
        <f t="shared" si="35"/>
        <v>2735.08</v>
      </c>
      <c r="BU39" s="3">
        <f t="shared" si="36"/>
        <v>13243.289999999999</v>
      </c>
      <c r="BV39" s="3" t="e">
        <f>ROUND(#REF!*0.01,0)</f>
        <v>#REF!</v>
      </c>
      <c r="BW39" s="3">
        <f t="shared" si="37"/>
        <v>4285.09</v>
      </c>
      <c r="BX39" s="3">
        <v>4079.03</v>
      </c>
      <c r="BY39" s="3">
        <f t="shared" si="38"/>
        <v>4285.09</v>
      </c>
      <c r="BZ39" s="3" t="e">
        <f>ROUND(#REF!*0.005,0)</f>
        <v>#REF!</v>
      </c>
      <c r="CA39" s="3">
        <f t="shared" si="39"/>
        <v>4285.09</v>
      </c>
      <c r="CB39" s="3">
        <f t="shared" si="40"/>
        <v>4079.03</v>
      </c>
      <c r="CC39" s="3">
        <f t="shared" si="41"/>
        <v>4285.09</v>
      </c>
      <c r="CD39" s="3" t="e">
        <f>ROUND(#REF!*0.005,0)</f>
        <v>#REF!</v>
      </c>
      <c r="CE39" s="15" t="e">
        <f t="shared" si="42"/>
        <v>#REF!</v>
      </c>
      <c r="CF39" s="3">
        <f>65000</f>
        <v>65000</v>
      </c>
      <c r="CG39" s="3">
        <v>4239.59</v>
      </c>
      <c r="CH39" s="3" t="e">
        <f>ROUND(#REF!*0.01,0)</f>
        <v>#REF!</v>
      </c>
      <c r="CI39" s="3">
        <f t="shared" si="43"/>
        <v>14500.599999999999</v>
      </c>
      <c r="CJ39" s="3">
        <v>4374.04</v>
      </c>
      <c r="CK39" s="3">
        <f t="shared" si="44"/>
        <v>14500.599999999999</v>
      </c>
      <c r="CL39" s="3" t="e">
        <f>ROUND(#REF!*0.008,0)</f>
        <v>#REF!</v>
      </c>
      <c r="CM39" s="3">
        <f t="shared" si="45"/>
        <v>14109.67</v>
      </c>
      <c r="CN39" s="3">
        <v>3311.4</v>
      </c>
      <c r="CO39" s="3">
        <f t="shared" si="46"/>
        <v>14109.67</v>
      </c>
      <c r="CP39" s="2" t="e">
        <f>ROUND(#REF!*0.0005,0)</f>
        <v>#REF!</v>
      </c>
      <c r="CQ39" s="2">
        <v>9043.74</v>
      </c>
      <c r="CR39" s="2" t="e">
        <f>ROUND(#REF!*0.0003,0)</f>
        <v>#REF!</v>
      </c>
      <c r="CS39" s="2">
        <v>62005.599999999999</v>
      </c>
      <c r="CT39" s="2" t="e">
        <f>ROUND(#REF!*0.0004,0)</f>
        <v>#REF!</v>
      </c>
      <c r="CU39" s="2">
        <v>8555.06</v>
      </c>
      <c r="CV39" s="2" t="e">
        <f>ROUND(#REF!*0.0002,0)</f>
        <v>#REF!</v>
      </c>
      <c r="CW39" s="2">
        <v>54822.31</v>
      </c>
      <c r="CX39" s="2" t="e">
        <f>ROUND((#REF!+#REF!)*0.005,0)</f>
        <v>#REF!</v>
      </c>
      <c r="CY39" s="2">
        <v>2082.58</v>
      </c>
      <c r="CZ39" s="2" t="e">
        <f>ROUND(#REF!*0.00005,0)</f>
        <v>#REF!</v>
      </c>
      <c r="DA39" s="2">
        <v>17972.09</v>
      </c>
      <c r="DC39" s="2">
        <v>26581.19</v>
      </c>
      <c r="DD39" s="2" t="e">
        <f>ROUND(#REF!*0.0002,0)</f>
        <v>#REF!</v>
      </c>
      <c r="DE39" s="2">
        <v>8944.92</v>
      </c>
      <c r="DF39" s="2" t="e">
        <f>#REF!+#REF!</f>
        <v>#REF!</v>
      </c>
      <c r="DG39" s="2">
        <v>644.47</v>
      </c>
      <c r="DI39" s="2">
        <v>69527.88</v>
      </c>
      <c r="DK39" s="2">
        <v>7967.33</v>
      </c>
      <c r="DL39" s="2" t="e">
        <f>ROUND(#REF!*0.00015,0)</f>
        <v>#REF!</v>
      </c>
      <c r="DM39" s="2">
        <v>2470.12</v>
      </c>
      <c r="DN39" s="2" t="e">
        <f>ROUND(#REF!*0.00013,0)</f>
        <v>#REF!</v>
      </c>
      <c r="DO39" s="2">
        <v>2410.12</v>
      </c>
      <c r="DP39" s="3">
        <v>130.24</v>
      </c>
      <c r="DQ39" s="3">
        <v>70.69</v>
      </c>
      <c r="DR39" s="3" t="e">
        <f>DP39*#REF!</f>
        <v>#REF!</v>
      </c>
      <c r="DS39" s="3" t="e">
        <f>DQ39*#REF!</f>
        <v>#REF!</v>
      </c>
      <c r="DT39" s="3" t="e">
        <f>#REF!*J39+#REF!*M39+#REF!*N39+#REF!*O39+P39*Q39+R39*U39+V39*Y39+Z39*AC39+AD39*AG39+AH39*AK39+AL39*AN39+AM39*AO39+AP39*AR39+AQ39*AS39+AT39*AW39+AX39*BA39+BB39*BE39+BF39*BI39+BJ39*BM39+BN39*BQ39+BR39*BU39+BV39*BY39+BZ39*CC39+CD39*CF39+CE39*CG39+CH39*CK39+CL39*CO39+CP39*CQ39+CR39*CS39+CT39*CU39+CV39*CW39+CX39*CY39+CZ39*DA39+DB39*DC39+DD39*DE39+DF39*DG39+DH39*DI39+DJ39*DK39+DL39*DM39+DN39*DO39+#REF!*DP39</f>
        <v>#REF!</v>
      </c>
      <c r="DU39" s="3" t="e">
        <f>#REF!-DT39</f>
        <v>#REF!</v>
      </c>
      <c r="DV39" s="3" t="e">
        <f>#REF!*I39+#REF!*L39+#REF!*N39+#REF!*O39+P39*Q39+R39*T39+V39*X39+Z39*AB39+AD39*AF39+AH39*AJ39+AM39*AO39+AQ39*AS39+AT39*AV39+AX39*AZ39+BB39*BD39+BF39*BH39+BJ39*BL39+BN39*BP39+BR39*BT39+BV39*BX39+BZ39*CB39+CE39*CG39+CH39*CJ39+CL39*CN39+CP39*CQ39+CR39*CS39+CT39*CU39+CV39*CW39+CX39*CY39+CZ39*DA39+DB39*DC39+DD39*DE39+DF39*DG39+DH39*DI39+DJ39*DK39+DL39*DM39+DN39*DO39+#REF!*DQ39</f>
        <v>#REF!</v>
      </c>
      <c r="DW39" s="3" t="e">
        <f>#REF!*I39+#REF!*L39+#REF!*N39+#REF!*O39+P39*Q39+R39*T39+V39*X39+Z39*AB39+AD39*AF39+AH39*AJ39+AM39*AO39+AQ39*AS39+AT39*AV39+AX39*AZ39+BB39*BD39+BF39*BH39+BJ39*BL39+BN39*BP39+BR39*BT39+BV39*BX39+BZ39*CB39+CE39*CG39+CH39*CJ39+CL39*CN39+CP39*CQ39+CR39*CS39+CT39*CU39+CV39*CW39+CX39*CY39+CZ39*DA39+DB39*DC39+DD39*DE39+DF39*DG39+DH39*DI39+DJ39*DK39+DL39*DM39+DN39*DO39+#REF!*DP39</f>
        <v>#REF!</v>
      </c>
      <c r="DX39" s="3" t="e">
        <f t="shared" si="47"/>
        <v>#REF!</v>
      </c>
      <c r="DY39" s="3" t="e">
        <f t="shared" si="48"/>
        <v>#REF!</v>
      </c>
      <c r="DZ39" s="1"/>
    </row>
    <row r="40" spans="1:130" ht="30.75" customHeight="1" x14ac:dyDescent="0.25">
      <c r="A40" s="14">
        <v>38</v>
      </c>
      <c r="B40" s="1" t="s">
        <v>107</v>
      </c>
      <c r="C40" s="13" t="s">
        <v>3</v>
      </c>
      <c r="D40" s="13" t="s">
        <v>3</v>
      </c>
      <c r="G40" s="12"/>
      <c r="O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15"/>
      <c r="AU40" s="3"/>
      <c r="AV40" s="3"/>
      <c r="AW40" s="3"/>
      <c r="AX40" s="15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15"/>
      <c r="CF40" s="3"/>
      <c r="CG40" s="3"/>
      <c r="CH40" s="3"/>
      <c r="CI40" s="3"/>
      <c r="CJ40" s="3"/>
      <c r="CK40" s="3"/>
      <c r="CL40" s="3"/>
      <c r="CM40" s="3"/>
      <c r="CN40" s="3"/>
      <c r="CO40" s="3"/>
      <c r="DR40" s="3"/>
      <c r="DS40" s="3"/>
      <c r="DT40" s="3"/>
      <c r="DU40" s="3"/>
      <c r="DV40" s="3"/>
      <c r="DW40" s="3"/>
      <c r="DX40" s="3"/>
      <c r="DY40" s="3"/>
      <c r="DZ40" s="1"/>
    </row>
    <row r="41" spans="1:130" ht="30.75" customHeight="1" x14ac:dyDescent="0.25">
      <c r="A41" s="14">
        <v>39</v>
      </c>
      <c r="B41" s="1" t="s">
        <v>108</v>
      </c>
      <c r="C41" s="13" t="s">
        <v>3</v>
      </c>
      <c r="D41" s="13" t="s">
        <v>3</v>
      </c>
      <c r="G41" s="12"/>
      <c r="O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15"/>
      <c r="AU41" s="3"/>
      <c r="AV41" s="3"/>
      <c r="AW41" s="3"/>
      <c r="AX41" s="15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15"/>
      <c r="CF41" s="3"/>
      <c r="CG41" s="3"/>
      <c r="CH41" s="3"/>
      <c r="CI41" s="3"/>
      <c r="CJ41" s="3"/>
      <c r="CK41" s="3"/>
      <c r="CL41" s="3"/>
      <c r="CM41" s="3"/>
      <c r="CN41" s="3"/>
      <c r="CO41" s="3"/>
      <c r="DR41" s="3"/>
      <c r="DS41" s="3"/>
      <c r="DT41" s="3"/>
      <c r="DU41" s="3"/>
      <c r="DV41" s="3"/>
      <c r="DW41" s="3"/>
      <c r="DX41" s="3"/>
      <c r="DY41" s="3"/>
      <c r="DZ41" s="1"/>
    </row>
    <row r="42" spans="1:130" ht="30.75" customHeight="1" x14ac:dyDescent="0.25">
      <c r="A42" s="14">
        <v>40</v>
      </c>
      <c r="B42" s="1" t="s">
        <v>2</v>
      </c>
      <c r="C42" s="13" t="s">
        <v>109</v>
      </c>
      <c r="D42" s="13" t="s">
        <v>110</v>
      </c>
      <c r="G42" s="12"/>
      <c r="O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15"/>
      <c r="AU42" s="3"/>
      <c r="AV42" s="3"/>
      <c r="AW42" s="3"/>
      <c r="AX42" s="15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15"/>
      <c r="CF42" s="3"/>
      <c r="CG42" s="3"/>
      <c r="CH42" s="3"/>
      <c r="CI42" s="3"/>
      <c r="CJ42" s="3"/>
      <c r="CK42" s="3"/>
      <c r="CL42" s="3"/>
      <c r="CM42" s="3"/>
      <c r="CN42" s="3"/>
      <c r="CO42" s="3"/>
      <c r="DR42" s="3"/>
      <c r="DS42" s="3"/>
      <c r="DT42" s="3"/>
      <c r="DU42" s="3"/>
      <c r="DV42" s="3"/>
      <c r="DW42" s="3"/>
      <c r="DX42" s="3"/>
      <c r="DY42" s="3"/>
      <c r="DZ42" s="1"/>
    </row>
    <row r="43" spans="1:130" ht="30.75" customHeight="1" x14ac:dyDescent="0.25">
      <c r="A43" s="14">
        <v>41</v>
      </c>
      <c r="B43" s="1" t="s">
        <v>111</v>
      </c>
      <c r="C43" s="13" t="s">
        <v>112</v>
      </c>
      <c r="D43" s="13" t="s">
        <v>113</v>
      </c>
      <c r="G43" s="12"/>
      <c r="O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15"/>
      <c r="AU43" s="3"/>
      <c r="AV43" s="3"/>
      <c r="AW43" s="3"/>
      <c r="AX43" s="15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15"/>
      <c r="CF43" s="3"/>
      <c r="CG43" s="3"/>
      <c r="CH43" s="3"/>
      <c r="CI43" s="3"/>
      <c r="CJ43" s="3"/>
      <c r="CK43" s="3"/>
      <c r="CL43" s="3"/>
      <c r="CM43" s="3"/>
      <c r="CN43" s="3"/>
      <c r="CO43" s="3"/>
      <c r="DR43" s="3"/>
      <c r="DS43" s="3"/>
      <c r="DT43" s="3"/>
      <c r="DU43" s="3"/>
      <c r="DV43" s="3"/>
      <c r="DW43" s="3"/>
      <c r="DX43" s="3"/>
      <c r="DY43" s="3"/>
      <c r="DZ43" s="1"/>
    </row>
    <row r="44" spans="1:130" ht="30.75" customHeight="1" x14ac:dyDescent="0.25">
      <c r="A44" s="14">
        <v>42</v>
      </c>
      <c r="B44" s="1" t="s">
        <v>114</v>
      </c>
      <c r="C44" s="13" t="s">
        <v>115</v>
      </c>
      <c r="D44" s="13" t="s">
        <v>115</v>
      </c>
      <c r="G44" s="12"/>
      <c r="O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15"/>
      <c r="AU44" s="3"/>
      <c r="AV44" s="3"/>
      <c r="AW44" s="3"/>
      <c r="AX44" s="15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15"/>
      <c r="CF44" s="3"/>
      <c r="CG44" s="3"/>
      <c r="CH44" s="3"/>
      <c r="CI44" s="3"/>
      <c r="CJ44" s="3"/>
      <c r="CK44" s="3"/>
      <c r="CL44" s="3"/>
      <c r="CM44" s="3"/>
      <c r="CN44" s="3"/>
      <c r="CO44" s="3"/>
      <c r="DR44" s="3"/>
      <c r="DS44" s="3"/>
      <c r="DT44" s="3"/>
      <c r="DU44" s="3"/>
      <c r="DV44" s="3"/>
      <c r="DW44" s="3"/>
      <c r="DX44" s="3"/>
      <c r="DY44" s="3"/>
      <c r="DZ44" s="1"/>
    </row>
    <row r="45" spans="1:130" ht="30.75" customHeight="1" x14ac:dyDescent="0.25">
      <c r="A45" s="14">
        <v>43</v>
      </c>
      <c r="B45" s="1" t="s">
        <v>111</v>
      </c>
      <c r="C45" s="13" t="s">
        <v>116</v>
      </c>
      <c r="D45" s="13" t="s">
        <v>117</v>
      </c>
      <c r="G45" s="12"/>
      <c r="O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15"/>
      <c r="AU45" s="3"/>
      <c r="AV45" s="3"/>
      <c r="AW45" s="3"/>
      <c r="AX45" s="15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15"/>
      <c r="CF45" s="3"/>
      <c r="CG45" s="3"/>
      <c r="CH45" s="3"/>
      <c r="CI45" s="3"/>
      <c r="CJ45" s="3"/>
      <c r="CK45" s="3"/>
      <c r="CL45" s="3"/>
      <c r="CM45" s="3"/>
      <c r="CN45" s="3"/>
      <c r="CO45" s="3"/>
      <c r="DR45" s="3"/>
      <c r="DS45" s="3"/>
      <c r="DT45" s="3"/>
      <c r="DU45" s="3"/>
      <c r="DV45" s="3"/>
      <c r="DW45" s="3"/>
      <c r="DX45" s="3"/>
      <c r="DY45" s="3"/>
      <c r="DZ45" s="1"/>
    </row>
    <row r="46" spans="1:130" ht="30.75" customHeight="1" x14ac:dyDescent="0.25">
      <c r="A46" s="14">
        <v>44</v>
      </c>
      <c r="B46" s="1" t="s">
        <v>118</v>
      </c>
      <c r="C46" s="13" t="s">
        <v>3</v>
      </c>
      <c r="D46" s="13" t="s">
        <v>3</v>
      </c>
      <c r="G46" s="12"/>
      <c r="O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15"/>
      <c r="AU46" s="3"/>
      <c r="AV46" s="3"/>
      <c r="AW46" s="3"/>
      <c r="AX46" s="15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15"/>
      <c r="CF46" s="3"/>
      <c r="CG46" s="3"/>
      <c r="CH46" s="3"/>
      <c r="CI46" s="3"/>
      <c r="CJ46" s="3"/>
      <c r="CK46" s="3"/>
      <c r="CL46" s="3"/>
      <c r="CM46" s="3"/>
      <c r="CN46" s="3"/>
      <c r="CO46" s="3"/>
      <c r="DR46" s="3"/>
      <c r="DS46" s="3"/>
      <c r="DT46" s="3"/>
      <c r="DU46" s="3"/>
      <c r="DV46" s="3"/>
      <c r="DW46" s="3"/>
      <c r="DX46" s="3"/>
      <c r="DY46" s="3"/>
      <c r="DZ46" s="1"/>
    </row>
    <row r="47" spans="1:130" ht="30.75" customHeight="1" x14ac:dyDescent="0.25">
      <c r="A47" s="14">
        <v>45</v>
      </c>
      <c r="B47" s="1" t="s">
        <v>119</v>
      </c>
      <c r="C47" s="13" t="s">
        <v>3</v>
      </c>
      <c r="D47" s="13" t="s">
        <v>3</v>
      </c>
      <c r="G47" s="12"/>
      <c r="O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15"/>
      <c r="AU47" s="3"/>
      <c r="AV47" s="3"/>
      <c r="AW47" s="3"/>
      <c r="AX47" s="15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15"/>
      <c r="CF47" s="3"/>
      <c r="CG47" s="3"/>
      <c r="CH47" s="3"/>
      <c r="CI47" s="3"/>
      <c r="CJ47" s="3"/>
      <c r="CK47" s="3"/>
      <c r="CL47" s="3"/>
      <c r="CM47" s="3"/>
      <c r="CN47" s="3"/>
      <c r="CO47" s="3"/>
      <c r="DR47" s="3"/>
      <c r="DS47" s="3"/>
      <c r="DT47" s="3"/>
      <c r="DU47" s="3"/>
      <c r="DV47" s="3"/>
      <c r="DW47" s="3"/>
      <c r="DX47" s="3"/>
      <c r="DY47" s="3"/>
      <c r="DZ47" s="1"/>
    </row>
    <row r="48" spans="1:130" ht="30.75" customHeight="1" x14ac:dyDescent="0.25">
      <c r="A48" s="14">
        <v>46</v>
      </c>
      <c r="B48" s="1" t="s">
        <v>120</v>
      </c>
      <c r="C48" s="13" t="s">
        <v>3</v>
      </c>
      <c r="D48" s="13" t="s">
        <v>3</v>
      </c>
      <c r="G48" s="12"/>
      <c r="O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15"/>
      <c r="AU48" s="3"/>
      <c r="AV48" s="3"/>
      <c r="AW48" s="3"/>
      <c r="AX48" s="15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15"/>
      <c r="CF48" s="3"/>
      <c r="CG48" s="3"/>
      <c r="CH48" s="3"/>
      <c r="CI48" s="3"/>
      <c r="CJ48" s="3"/>
      <c r="CK48" s="3"/>
      <c r="CL48" s="3"/>
      <c r="CM48" s="3"/>
      <c r="CN48" s="3"/>
      <c r="CO48" s="3"/>
      <c r="DR48" s="3"/>
      <c r="DS48" s="3"/>
      <c r="DT48" s="3"/>
      <c r="DU48" s="3"/>
      <c r="DV48" s="3"/>
      <c r="DW48" s="3"/>
      <c r="DX48" s="3"/>
      <c r="DY48" s="3"/>
      <c r="DZ48" s="1"/>
    </row>
    <row r="49" spans="1:130" ht="30.75" customHeight="1" x14ac:dyDescent="0.25">
      <c r="A49" s="14">
        <v>47</v>
      </c>
      <c r="B49" s="1" t="s">
        <v>121</v>
      </c>
      <c r="C49" s="13" t="s">
        <v>3</v>
      </c>
      <c r="D49" s="13" t="s">
        <v>3</v>
      </c>
      <c r="G49" s="12"/>
      <c r="O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15"/>
      <c r="AU49" s="3"/>
      <c r="AV49" s="3"/>
      <c r="AW49" s="3"/>
      <c r="AX49" s="15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15"/>
      <c r="CF49" s="3"/>
      <c r="CG49" s="3"/>
      <c r="CH49" s="3"/>
      <c r="CI49" s="3"/>
      <c r="CJ49" s="3"/>
      <c r="CK49" s="3"/>
      <c r="CL49" s="3"/>
      <c r="CM49" s="3"/>
      <c r="CN49" s="3"/>
      <c r="CO49" s="3"/>
      <c r="DR49" s="3"/>
      <c r="DS49" s="3"/>
      <c r="DT49" s="3"/>
      <c r="DU49" s="3"/>
      <c r="DV49" s="3"/>
      <c r="DW49" s="3"/>
      <c r="DX49" s="3"/>
      <c r="DY49" s="3"/>
      <c r="DZ49" s="1"/>
    </row>
    <row r="50" spans="1:130" ht="30.75" customHeight="1" x14ac:dyDescent="0.25">
      <c r="A50" s="14">
        <v>48</v>
      </c>
      <c r="B50" s="1" t="s">
        <v>8</v>
      </c>
      <c r="C50" s="13" t="s">
        <v>3</v>
      </c>
      <c r="D50" s="13" t="s">
        <v>3</v>
      </c>
      <c r="F50" s="1" t="s">
        <v>1</v>
      </c>
      <c r="G50" s="12" t="s">
        <v>4</v>
      </c>
      <c r="H50" s="2">
        <f t="shared" si="0"/>
        <v>1392.32</v>
      </c>
      <c r="I50" s="2">
        <v>1392.32</v>
      </c>
      <c r="J50" s="2">
        <f t="shared" si="1"/>
        <v>1392.32</v>
      </c>
      <c r="K50" s="2">
        <v>1230.26</v>
      </c>
      <c r="L50" s="2">
        <v>1230.26</v>
      </c>
      <c r="M50" s="2">
        <v>1230.26</v>
      </c>
      <c r="N50" s="2">
        <v>847.32</v>
      </c>
      <c r="O50" s="3">
        <v>2851.36</v>
      </c>
      <c r="Q50" s="2">
        <v>498.77</v>
      </c>
      <c r="R50" s="3" t="e">
        <f>ROUND(#REF!*0.7,0)</f>
        <v>#REF!</v>
      </c>
      <c r="S50" s="3">
        <f t="shared" si="2"/>
        <v>3449.74</v>
      </c>
      <c r="T50" s="3">
        <v>2711.21</v>
      </c>
      <c r="U50" s="3">
        <f t="shared" si="3"/>
        <v>3449.74</v>
      </c>
      <c r="V50" s="3" t="e">
        <f>ROUND(#REF!*0.2,0)</f>
        <v>#REF!</v>
      </c>
      <c r="W50" s="3">
        <f t="shared" si="4"/>
        <v>2234.39</v>
      </c>
      <c r="X50" s="3">
        <v>1495.86</v>
      </c>
      <c r="Y50" s="3">
        <f t="shared" si="5"/>
        <v>2234.39</v>
      </c>
      <c r="Z50" s="3" t="e">
        <f>ROUND(#REF!*0.0005,0)</f>
        <v>#REF!</v>
      </c>
      <c r="AA50" s="3">
        <f t="shared" si="6"/>
        <v>4423.75</v>
      </c>
      <c r="AB50" s="3">
        <v>3287.53</v>
      </c>
      <c r="AC50" s="3">
        <f t="shared" si="7"/>
        <v>4423.75</v>
      </c>
      <c r="AD50" s="3" t="e">
        <f>ROUND(#REF!*0.008,0)</f>
        <v>#REF!</v>
      </c>
      <c r="AE50" s="3">
        <f t="shared" si="8"/>
        <v>4815.59</v>
      </c>
      <c r="AF50" s="3">
        <f t="shared" si="9"/>
        <v>3287.53</v>
      </c>
      <c r="AG50" s="3">
        <f t="shared" si="10"/>
        <v>4815.59</v>
      </c>
      <c r="AH50" s="3" t="e">
        <f>ROUND(#REF!*0.05,0)</f>
        <v>#REF!</v>
      </c>
      <c r="AI50" s="3">
        <f t="shared" si="11"/>
        <v>3505</v>
      </c>
      <c r="AJ50" s="3">
        <f t="shared" si="12"/>
        <v>2711.21</v>
      </c>
      <c r="AK50" s="3">
        <f t="shared" si="13"/>
        <v>3505</v>
      </c>
      <c r="AL50" s="3" t="e">
        <f>ROUND(#REF!*0.001,0)</f>
        <v>#REF!</v>
      </c>
      <c r="AM50" s="3" t="e">
        <f t="shared" si="14"/>
        <v>#REF!</v>
      </c>
      <c r="AN50" s="3">
        <f t="shared" si="15"/>
        <v>34310.36</v>
      </c>
      <c r="AO50" s="3">
        <v>2175.13</v>
      </c>
      <c r="AP50" s="3" t="e">
        <f>ROUND(#REF!*0.001,0)</f>
        <v>#REF!</v>
      </c>
      <c r="AQ50" s="3" t="e">
        <f t="shared" si="16"/>
        <v>#REF!</v>
      </c>
      <c r="AR50" s="3">
        <f t="shared" si="17"/>
        <v>10632.67</v>
      </c>
      <c r="AS50" s="3">
        <f t="shared" si="18"/>
        <v>2175.13</v>
      </c>
      <c r="AT50" s="15" t="e">
        <f>ROUND(#REF!*0.005,0)</f>
        <v>#REF!</v>
      </c>
      <c r="AU50" s="3">
        <f t="shared" si="19"/>
        <v>3449.74</v>
      </c>
      <c r="AV50" s="3">
        <f t="shared" si="20"/>
        <v>2711.21</v>
      </c>
      <c r="AW50" s="3">
        <f t="shared" si="21"/>
        <v>3449.74</v>
      </c>
      <c r="AX50" s="15" t="e">
        <f>ROUND(#REF!*0.005,0)</f>
        <v>#REF!</v>
      </c>
      <c r="AY50" s="3">
        <f t="shared" si="22"/>
        <v>3449.74</v>
      </c>
      <c r="AZ50" s="3">
        <f t="shared" si="23"/>
        <v>2711.21</v>
      </c>
      <c r="BA50" s="3">
        <f t="shared" si="24"/>
        <v>3449.74</v>
      </c>
      <c r="BB50" s="3" t="e">
        <f>ROUND(#REF!*0.8,0)</f>
        <v>#REF!</v>
      </c>
      <c r="BC50" s="3">
        <f t="shared" si="25"/>
        <v>5462.65</v>
      </c>
      <c r="BD50" s="3">
        <v>2735.08</v>
      </c>
      <c r="BE50" s="3">
        <f t="shared" si="26"/>
        <v>5462.65</v>
      </c>
      <c r="BF50" s="3" t="e">
        <f>ROUND(#REF!*0.1,0)</f>
        <v>#REF!</v>
      </c>
      <c r="BG50" s="3">
        <f t="shared" si="27"/>
        <v>4282.16</v>
      </c>
      <c r="BH50" s="3">
        <v>1554.59</v>
      </c>
      <c r="BI50" s="3">
        <f t="shared" si="28"/>
        <v>4282.16</v>
      </c>
      <c r="BJ50" s="3" t="e">
        <f>ROUND(#REF!*0.03,0)</f>
        <v>#REF!</v>
      </c>
      <c r="BK50" s="3">
        <f t="shared" si="29"/>
        <v>5602</v>
      </c>
      <c r="BL50" s="3">
        <f t="shared" si="30"/>
        <v>2735.08</v>
      </c>
      <c r="BM50" s="3">
        <f t="shared" si="31"/>
        <v>5602</v>
      </c>
      <c r="BN50" s="3" t="e">
        <f>ROUND(#REF!*0.021,0)</f>
        <v>#REF!</v>
      </c>
      <c r="BO50" s="3">
        <f t="shared" si="32"/>
        <v>13093.75</v>
      </c>
      <c r="BP50" s="3">
        <v>2735.08</v>
      </c>
      <c r="BQ50" s="3">
        <f t="shared" si="33"/>
        <v>13093.75</v>
      </c>
      <c r="BR50" s="3" t="e">
        <f>ROUND(#REF!*0.02,0)</f>
        <v>#REF!</v>
      </c>
      <c r="BS50" s="3">
        <f t="shared" si="34"/>
        <v>13243.289999999999</v>
      </c>
      <c r="BT50" s="3">
        <f t="shared" si="35"/>
        <v>2735.08</v>
      </c>
      <c r="BU50" s="3">
        <f t="shared" si="36"/>
        <v>13243.289999999999</v>
      </c>
      <c r="BV50" s="3" t="e">
        <f>ROUND(#REF!*0.01,0)</f>
        <v>#REF!</v>
      </c>
      <c r="BW50" s="3">
        <f t="shared" si="37"/>
        <v>4285.09</v>
      </c>
      <c r="BX50" s="3">
        <v>4079.03</v>
      </c>
      <c r="BY50" s="3">
        <f t="shared" si="38"/>
        <v>4285.09</v>
      </c>
      <c r="BZ50" s="3" t="e">
        <f>ROUND(#REF!*0.005,0)</f>
        <v>#REF!</v>
      </c>
      <c r="CA50" s="3">
        <f t="shared" si="39"/>
        <v>4285.09</v>
      </c>
      <c r="CB50" s="3">
        <f t="shared" si="40"/>
        <v>4079.03</v>
      </c>
      <c r="CC50" s="3">
        <f t="shared" si="41"/>
        <v>4285.09</v>
      </c>
      <c r="CD50" s="3" t="e">
        <f>ROUND(#REF!*0.005,0)</f>
        <v>#REF!</v>
      </c>
      <c r="CE50" s="15" t="e">
        <f t="shared" si="42"/>
        <v>#REF!</v>
      </c>
      <c r="CF50" s="3">
        <f>65000</f>
        <v>65000</v>
      </c>
      <c r="CG50" s="3">
        <v>4239.59</v>
      </c>
      <c r="CH50" s="3" t="e">
        <f>ROUND(#REF!*0.01,0)</f>
        <v>#REF!</v>
      </c>
      <c r="CI50" s="3">
        <f t="shared" si="43"/>
        <v>14500.599999999999</v>
      </c>
      <c r="CJ50" s="3">
        <v>4374.04</v>
      </c>
      <c r="CK50" s="3">
        <f t="shared" si="44"/>
        <v>14500.599999999999</v>
      </c>
      <c r="CL50" s="3" t="e">
        <f>ROUND(#REF!*0.008,0)</f>
        <v>#REF!</v>
      </c>
      <c r="CM50" s="3">
        <f t="shared" si="45"/>
        <v>14109.67</v>
      </c>
      <c r="CN50" s="3">
        <v>3311.4</v>
      </c>
      <c r="CO50" s="3">
        <f t="shared" si="46"/>
        <v>14109.67</v>
      </c>
      <c r="CP50" s="2" t="e">
        <f>ROUND(#REF!*0.0005,0)</f>
        <v>#REF!</v>
      </c>
      <c r="CQ50" s="2">
        <v>9043.74</v>
      </c>
      <c r="CR50" s="2" t="e">
        <f>ROUND(#REF!*0.0003,0)</f>
        <v>#REF!</v>
      </c>
      <c r="CS50" s="2">
        <v>62005.599999999999</v>
      </c>
      <c r="CT50" s="2" t="e">
        <f>ROUND(#REF!*0.0004,0)</f>
        <v>#REF!</v>
      </c>
      <c r="CU50" s="2">
        <v>8555.06</v>
      </c>
      <c r="CV50" s="2" t="e">
        <f>ROUND(#REF!*0.0002,0)</f>
        <v>#REF!</v>
      </c>
      <c r="CW50" s="2">
        <v>54822.31</v>
      </c>
      <c r="CX50" s="2" t="e">
        <f>ROUND((#REF!+#REF!)*0.005,0)</f>
        <v>#REF!</v>
      </c>
      <c r="CY50" s="2">
        <v>2082.58</v>
      </c>
      <c r="CZ50" s="2" t="e">
        <f>ROUND(#REF!*0.00005,0)</f>
        <v>#REF!</v>
      </c>
      <c r="DA50" s="2">
        <v>17972.09</v>
      </c>
      <c r="DC50" s="2">
        <v>26581.19</v>
      </c>
      <c r="DD50" s="2" t="e">
        <f>ROUND(#REF!*0.0002,0)</f>
        <v>#REF!</v>
      </c>
      <c r="DE50" s="2">
        <v>8944.92</v>
      </c>
      <c r="DF50" s="2" t="e">
        <f>#REF!+#REF!</f>
        <v>#REF!</v>
      </c>
      <c r="DG50" s="2">
        <v>644.47</v>
      </c>
      <c r="DI50" s="2">
        <v>69527.88</v>
      </c>
      <c r="DK50" s="2">
        <v>7967.33</v>
      </c>
      <c r="DL50" s="2" t="e">
        <f>ROUND(#REF!*0.00015,0)</f>
        <v>#REF!</v>
      </c>
      <c r="DM50" s="2">
        <v>2470.12</v>
      </c>
      <c r="DN50" s="2" t="e">
        <f>ROUND(#REF!*0.00013,0)</f>
        <v>#REF!</v>
      </c>
      <c r="DO50" s="2">
        <v>2410.12</v>
      </c>
      <c r="DP50" s="3">
        <v>130.24</v>
      </c>
      <c r="DQ50" s="3">
        <v>70.69</v>
      </c>
      <c r="DR50" s="3" t="e">
        <f>DP50*#REF!</f>
        <v>#REF!</v>
      </c>
      <c r="DS50" s="3" t="e">
        <f>DQ50*#REF!</f>
        <v>#REF!</v>
      </c>
      <c r="DT50" s="3" t="e">
        <f>#REF!*J50+#REF!*M50+#REF!*N50+#REF!*O50+P50*Q50+R50*U50+V50*Y50+Z50*AC50+AD50*AG50+AH50*AK50+AL50*AN50+AM50*AO50+AP50*AR50+AQ50*AS50+AT50*AW50+AX50*BA50+BB50*BE50+BF50*BI50+BJ50*BM50+BN50*BQ50+BR50*BU50+BV50*BY50+BZ50*CC50+CD50*CF50+CE50*CG50+CH50*CK50+CL50*CO50+CP50*CQ50+CR50*CS50+CT50*CU50+CV50*CW50+CX50*CY50+CZ50*DA50+DB50*DC50+DD50*DE50+DF50*DG50+DH50*DI50+DJ50*DK50+DL50*DM50+DN50*DO50+#REF!*DP50</f>
        <v>#REF!</v>
      </c>
      <c r="DU50" s="3" t="e">
        <f>#REF!-DT50</f>
        <v>#REF!</v>
      </c>
      <c r="DV50" s="3" t="e">
        <f>#REF!*I50+#REF!*L50+#REF!*N50+#REF!*O50+P50*Q50+R50*T50+V50*X50+Z50*AB50+AD50*AF50+AH50*AJ50+AM50*AO50+AQ50*AS50+AT50*AV50+AX50*AZ50+BB50*BD50+BF50*BH50+BJ50*BL50+BN50*BP50+BR50*BT50+BV50*BX50+BZ50*CB50+CE50*CG50+CH50*CJ50+CL50*CN50+CP50*CQ50+CR50*CS50+CT50*CU50+CV50*CW50+CX50*CY50+CZ50*DA50+DB50*DC50+DD50*DE50+DF50*DG50+DH50*DI50+DJ50*DK50+DL50*DM50+DN50*DO50+#REF!*DQ50</f>
        <v>#REF!</v>
      </c>
      <c r="DW50" s="3" t="e">
        <f>#REF!*I50+#REF!*L50+#REF!*N50+#REF!*O50+P50*Q50+R50*T50+V50*X50+Z50*AB50+AD50*AF50+AH50*AJ50+AM50*AO50+AQ50*AS50+AT50*AV50+AX50*AZ50+BB50*BD50+BF50*BH50+BJ50*BL50+BN50*BP50+BR50*BT50+BV50*BX50+BZ50*CB50+CE50*CG50+CH50*CJ50+CL50*CN50+CP50*CQ50+CR50*CS50+CT50*CU50+CV50*CW50+CX50*CY50+CZ50*DA50+DB50*DC50+DD50*DE50+DF50*DG50+DH50*DI50+DJ50*DK50+DL50*DM50+DN50*DO50+#REF!*DP50</f>
        <v>#REF!</v>
      </c>
      <c r="DX50" s="3" t="e">
        <f t="shared" si="47"/>
        <v>#REF!</v>
      </c>
      <c r="DY50" s="3" t="e">
        <f t="shared" si="48"/>
        <v>#REF!</v>
      </c>
      <c r="DZ50" s="1"/>
    </row>
    <row r="51" spans="1:130" ht="30.75" customHeight="1" x14ac:dyDescent="0.25">
      <c r="A51" s="14">
        <v>49</v>
      </c>
      <c r="B51" s="1" t="s">
        <v>122</v>
      </c>
      <c r="C51" s="13" t="s">
        <v>3</v>
      </c>
      <c r="D51" s="13" t="s">
        <v>3</v>
      </c>
      <c r="G51" s="12"/>
      <c r="O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15"/>
      <c r="AU51" s="3"/>
      <c r="AV51" s="3"/>
      <c r="AW51" s="3"/>
      <c r="AX51" s="15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15"/>
      <c r="CF51" s="3"/>
      <c r="CG51" s="3"/>
      <c r="CH51" s="3"/>
      <c r="CI51" s="3"/>
      <c r="CJ51" s="3"/>
      <c r="CK51" s="3"/>
      <c r="CL51" s="3"/>
      <c r="CM51" s="3"/>
      <c r="CN51" s="3"/>
      <c r="CO51" s="3"/>
      <c r="DR51" s="3"/>
      <c r="DS51" s="3"/>
      <c r="DT51" s="3"/>
      <c r="DU51" s="3"/>
      <c r="DV51" s="3"/>
      <c r="DW51" s="3"/>
      <c r="DX51" s="3"/>
      <c r="DY51" s="3"/>
      <c r="DZ51" s="1"/>
    </row>
    <row r="52" spans="1:130" ht="30.75" customHeight="1" x14ac:dyDescent="0.25">
      <c r="A52" s="14">
        <v>50</v>
      </c>
      <c r="B52" s="1" t="s">
        <v>2</v>
      </c>
      <c r="C52" s="13" t="s">
        <v>123</v>
      </c>
      <c r="D52" s="13" t="s">
        <v>124</v>
      </c>
      <c r="G52" s="12"/>
      <c r="O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15"/>
      <c r="AU52" s="3"/>
      <c r="AV52" s="3"/>
      <c r="AW52" s="3"/>
      <c r="AX52" s="15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15"/>
      <c r="CF52" s="3"/>
      <c r="CG52" s="3"/>
      <c r="CH52" s="3"/>
      <c r="CI52" s="3"/>
      <c r="CJ52" s="3"/>
      <c r="CK52" s="3"/>
      <c r="CL52" s="3"/>
      <c r="CM52" s="3"/>
      <c r="CN52" s="3"/>
      <c r="CO52" s="3"/>
      <c r="DR52" s="3"/>
      <c r="DS52" s="3"/>
      <c r="DT52" s="3"/>
      <c r="DU52" s="3"/>
      <c r="DV52" s="3"/>
      <c r="DW52" s="3"/>
      <c r="DX52" s="3"/>
      <c r="DY52" s="3"/>
      <c r="DZ52" s="1"/>
    </row>
    <row r="53" spans="1:130" ht="30.75" customHeight="1" x14ac:dyDescent="0.25">
      <c r="A53" s="14">
        <v>51</v>
      </c>
      <c r="B53" s="1" t="s">
        <v>125</v>
      </c>
      <c r="C53" s="13" t="s">
        <v>3</v>
      </c>
      <c r="D53" s="13" t="s">
        <v>3</v>
      </c>
      <c r="G53" s="12"/>
      <c r="O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15"/>
      <c r="AU53" s="3"/>
      <c r="AV53" s="3"/>
      <c r="AW53" s="3"/>
      <c r="AX53" s="15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15"/>
      <c r="CF53" s="3"/>
      <c r="CG53" s="3"/>
      <c r="CH53" s="3"/>
      <c r="CI53" s="3"/>
      <c r="CJ53" s="3"/>
      <c r="CK53" s="3"/>
      <c r="CL53" s="3"/>
      <c r="CM53" s="3"/>
      <c r="CN53" s="3"/>
      <c r="CO53" s="3"/>
      <c r="DR53" s="3"/>
      <c r="DS53" s="3"/>
      <c r="DT53" s="3"/>
      <c r="DU53" s="3"/>
      <c r="DV53" s="3"/>
      <c r="DW53" s="3"/>
      <c r="DX53" s="3"/>
      <c r="DY53" s="3"/>
      <c r="DZ53" s="1"/>
    </row>
    <row r="54" spans="1:130" ht="30.75" customHeight="1" x14ac:dyDescent="0.25">
      <c r="A54" s="14">
        <v>52</v>
      </c>
      <c r="B54" s="1" t="s">
        <v>126</v>
      </c>
      <c r="C54" s="13" t="s">
        <v>127</v>
      </c>
      <c r="D54" s="13" t="s">
        <v>128</v>
      </c>
      <c r="G54" s="12"/>
      <c r="O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15"/>
      <c r="AU54" s="3"/>
      <c r="AV54" s="3"/>
      <c r="AW54" s="3"/>
      <c r="AX54" s="15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15"/>
      <c r="CF54" s="3"/>
      <c r="CG54" s="3"/>
      <c r="CH54" s="3"/>
      <c r="CI54" s="3"/>
      <c r="CJ54" s="3"/>
      <c r="CK54" s="3"/>
      <c r="CL54" s="3"/>
      <c r="CM54" s="3"/>
      <c r="CN54" s="3"/>
      <c r="CO54" s="3"/>
      <c r="DR54" s="3"/>
      <c r="DS54" s="3"/>
      <c r="DT54" s="3"/>
      <c r="DU54" s="3"/>
      <c r="DV54" s="3"/>
      <c r="DW54" s="3"/>
      <c r="DX54" s="3"/>
      <c r="DY54" s="3"/>
      <c r="DZ54" s="1"/>
    </row>
    <row r="55" spans="1:130" ht="30.75" customHeight="1" x14ac:dyDescent="0.25">
      <c r="A55" s="21">
        <v>53</v>
      </c>
      <c r="B55" s="22" t="s">
        <v>7</v>
      </c>
      <c r="C55" s="23" t="s">
        <v>6</v>
      </c>
      <c r="D55" s="23" t="s">
        <v>6</v>
      </c>
      <c r="E55" s="22"/>
      <c r="F55" s="22" t="s">
        <v>1</v>
      </c>
      <c r="G55" s="24" t="s">
        <v>5</v>
      </c>
      <c r="H55" s="17">
        <f t="shared" si="0"/>
        <v>1392.32</v>
      </c>
      <c r="I55" s="17">
        <v>1392.32</v>
      </c>
      <c r="J55" s="17">
        <f t="shared" si="1"/>
        <v>1392.32</v>
      </c>
      <c r="K55" s="17">
        <v>1230.26</v>
      </c>
      <c r="L55" s="17">
        <v>1230.26</v>
      </c>
      <c r="M55" s="17">
        <v>1230.26</v>
      </c>
      <c r="N55" s="17">
        <v>847.32</v>
      </c>
      <c r="O55" s="18">
        <v>2851.36</v>
      </c>
      <c r="P55" s="17"/>
      <c r="Q55" s="17">
        <v>498.77</v>
      </c>
      <c r="R55" s="3" t="e">
        <f>ROUND(#REF!*0.7,0)</f>
        <v>#REF!</v>
      </c>
      <c r="S55" s="3">
        <f t="shared" si="2"/>
        <v>3449.74</v>
      </c>
      <c r="T55" s="3">
        <v>2711.21</v>
      </c>
      <c r="U55" s="3">
        <f t="shared" si="3"/>
        <v>3449.74</v>
      </c>
      <c r="V55" s="3" t="e">
        <f>ROUND(#REF!*0.2,0)</f>
        <v>#REF!</v>
      </c>
      <c r="W55" s="3">
        <f t="shared" si="4"/>
        <v>2234.39</v>
      </c>
      <c r="X55" s="3">
        <v>1495.86</v>
      </c>
      <c r="Y55" s="3">
        <f t="shared" si="5"/>
        <v>2234.39</v>
      </c>
      <c r="Z55" s="3" t="e">
        <f>ROUND(#REF!*0.0005,0)</f>
        <v>#REF!</v>
      </c>
      <c r="AA55" s="3">
        <f t="shared" si="6"/>
        <v>4423.75</v>
      </c>
      <c r="AB55" s="3">
        <v>3287.53</v>
      </c>
      <c r="AC55" s="3">
        <f t="shared" si="7"/>
        <v>4423.75</v>
      </c>
      <c r="AD55" s="3" t="e">
        <f>ROUND(#REF!*0.008,0)</f>
        <v>#REF!</v>
      </c>
      <c r="AE55" s="3">
        <f t="shared" si="8"/>
        <v>4815.59</v>
      </c>
      <c r="AF55" s="3">
        <f t="shared" si="9"/>
        <v>3287.53</v>
      </c>
      <c r="AG55" s="3">
        <f t="shared" si="10"/>
        <v>4815.59</v>
      </c>
      <c r="AH55" s="3" t="e">
        <f>ROUND(#REF!*0.05,0)</f>
        <v>#REF!</v>
      </c>
      <c r="AI55" s="3">
        <f t="shared" si="11"/>
        <v>3505</v>
      </c>
      <c r="AJ55" s="3">
        <f t="shared" si="12"/>
        <v>2711.21</v>
      </c>
      <c r="AK55" s="3">
        <f t="shared" si="13"/>
        <v>3505</v>
      </c>
      <c r="AL55" s="3" t="e">
        <f>ROUND(#REF!*0.001,0)</f>
        <v>#REF!</v>
      </c>
      <c r="AM55" s="3" t="e">
        <f t="shared" si="14"/>
        <v>#REF!</v>
      </c>
      <c r="AN55" s="3">
        <f t="shared" si="15"/>
        <v>34310.36</v>
      </c>
      <c r="AO55" s="3">
        <v>2175.13</v>
      </c>
      <c r="AP55" s="3" t="e">
        <f>ROUND(#REF!*0.001,0)</f>
        <v>#REF!</v>
      </c>
      <c r="AQ55" s="3" t="e">
        <f t="shared" si="16"/>
        <v>#REF!</v>
      </c>
      <c r="AR55" s="3">
        <f t="shared" si="17"/>
        <v>10632.67</v>
      </c>
      <c r="AS55" s="3">
        <f t="shared" si="18"/>
        <v>2175.13</v>
      </c>
      <c r="AT55" s="15" t="e">
        <f>ROUND(#REF!*0.005,0)</f>
        <v>#REF!</v>
      </c>
      <c r="AU55" s="3">
        <f t="shared" si="19"/>
        <v>3449.74</v>
      </c>
      <c r="AV55" s="3">
        <f t="shared" si="20"/>
        <v>2711.21</v>
      </c>
      <c r="AW55" s="3">
        <f t="shared" si="21"/>
        <v>3449.74</v>
      </c>
      <c r="AX55" s="15" t="e">
        <f>ROUND(#REF!*0.005,0)</f>
        <v>#REF!</v>
      </c>
      <c r="AY55" s="3">
        <f t="shared" si="22"/>
        <v>3449.74</v>
      </c>
      <c r="AZ55" s="3">
        <f t="shared" si="23"/>
        <v>2711.21</v>
      </c>
      <c r="BA55" s="3">
        <f t="shared" si="24"/>
        <v>3449.74</v>
      </c>
      <c r="BB55" s="3" t="e">
        <f>ROUND(#REF!*0.8,0)</f>
        <v>#REF!</v>
      </c>
      <c r="BC55" s="3">
        <f t="shared" si="25"/>
        <v>5462.65</v>
      </c>
      <c r="BD55" s="3">
        <v>2735.08</v>
      </c>
      <c r="BE55" s="3">
        <f t="shared" si="26"/>
        <v>5462.65</v>
      </c>
      <c r="BF55" s="3" t="e">
        <f>ROUND(#REF!*0.1,0)</f>
        <v>#REF!</v>
      </c>
      <c r="BG55" s="3">
        <f t="shared" si="27"/>
        <v>4282.16</v>
      </c>
      <c r="BH55" s="3">
        <v>1554.59</v>
      </c>
      <c r="BI55" s="3">
        <f t="shared" si="28"/>
        <v>4282.16</v>
      </c>
      <c r="BJ55" s="3" t="e">
        <f>ROUND(#REF!*0.03,0)</f>
        <v>#REF!</v>
      </c>
      <c r="BK55" s="3">
        <f t="shared" si="29"/>
        <v>5602</v>
      </c>
      <c r="BL55" s="3">
        <f t="shared" si="30"/>
        <v>2735.08</v>
      </c>
      <c r="BM55" s="3">
        <f t="shared" si="31"/>
        <v>5602</v>
      </c>
      <c r="BN55" s="3" t="e">
        <f>ROUND(#REF!*0.021,0)</f>
        <v>#REF!</v>
      </c>
      <c r="BO55" s="3">
        <f t="shared" si="32"/>
        <v>13093.75</v>
      </c>
      <c r="BP55" s="3">
        <v>2735.08</v>
      </c>
      <c r="BQ55" s="3">
        <f t="shared" si="33"/>
        <v>13093.75</v>
      </c>
      <c r="BR55" s="3" t="e">
        <f>ROUND(#REF!*0.02,0)</f>
        <v>#REF!</v>
      </c>
      <c r="BS55" s="3">
        <f t="shared" si="34"/>
        <v>13243.289999999999</v>
      </c>
      <c r="BT55" s="3">
        <f t="shared" si="35"/>
        <v>2735.08</v>
      </c>
      <c r="BU55" s="3">
        <f t="shared" si="36"/>
        <v>13243.289999999999</v>
      </c>
      <c r="BV55" s="3" t="e">
        <f>ROUND(#REF!*0.01,0)</f>
        <v>#REF!</v>
      </c>
      <c r="BW55" s="3">
        <f t="shared" si="37"/>
        <v>4285.09</v>
      </c>
      <c r="BX55" s="3">
        <v>4079.03</v>
      </c>
      <c r="BY55" s="3">
        <f t="shared" si="38"/>
        <v>4285.09</v>
      </c>
      <c r="BZ55" s="3" t="e">
        <f>ROUND(#REF!*0.005,0)</f>
        <v>#REF!</v>
      </c>
      <c r="CA55" s="3">
        <f t="shared" si="39"/>
        <v>4285.09</v>
      </c>
      <c r="CB55" s="3">
        <f t="shared" si="40"/>
        <v>4079.03</v>
      </c>
      <c r="CC55" s="3">
        <f t="shared" si="41"/>
        <v>4285.09</v>
      </c>
      <c r="CD55" s="3" t="e">
        <f>ROUND(#REF!*0.005,0)</f>
        <v>#REF!</v>
      </c>
      <c r="CE55" s="15" t="e">
        <f t="shared" si="42"/>
        <v>#REF!</v>
      </c>
      <c r="CF55" s="3">
        <f>65000</f>
        <v>65000</v>
      </c>
      <c r="CG55" s="3">
        <v>4239.59</v>
      </c>
      <c r="CH55" s="3" t="e">
        <f>ROUND(#REF!*0.01,0)</f>
        <v>#REF!</v>
      </c>
      <c r="CI55" s="3">
        <f t="shared" si="43"/>
        <v>14500.599999999999</v>
      </c>
      <c r="CJ55" s="3">
        <v>4374.04</v>
      </c>
      <c r="CK55" s="3">
        <f t="shared" si="44"/>
        <v>14500.599999999999</v>
      </c>
      <c r="CL55" s="3" t="e">
        <f>ROUND(#REF!*0.008,0)</f>
        <v>#REF!</v>
      </c>
      <c r="CM55" s="3">
        <f t="shared" si="45"/>
        <v>14109.67</v>
      </c>
      <c r="CN55" s="3">
        <v>3311.4</v>
      </c>
      <c r="CO55" s="3">
        <f t="shared" si="46"/>
        <v>14109.67</v>
      </c>
      <c r="CP55" s="2" t="e">
        <f>ROUND(#REF!*0.0005,0)</f>
        <v>#REF!</v>
      </c>
      <c r="CQ55" s="2">
        <v>9043.74</v>
      </c>
      <c r="CR55" s="2" t="e">
        <f>ROUND(#REF!*0.0003,0)</f>
        <v>#REF!</v>
      </c>
      <c r="CS55" s="2">
        <v>62005.599999999999</v>
      </c>
      <c r="CT55" s="2" t="e">
        <f>ROUND(#REF!*0.0004,0)</f>
        <v>#REF!</v>
      </c>
      <c r="CU55" s="2">
        <v>8555.06</v>
      </c>
      <c r="CV55" s="2" t="e">
        <f>ROUND(#REF!*0.0002,0)</f>
        <v>#REF!</v>
      </c>
      <c r="CW55" s="2">
        <v>54822.31</v>
      </c>
      <c r="CX55" s="2" t="e">
        <f>ROUND((#REF!+#REF!)*0.005,0)</f>
        <v>#REF!</v>
      </c>
      <c r="CY55" s="2">
        <v>2082.58</v>
      </c>
      <c r="CZ55" s="2" t="e">
        <f>ROUND(#REF!*0.00005,0)</f>
        <v>#REF!</v>
      </c>
      <c r="DA55" s="2">
        <v>17972.09</v>
      </c>
      <c r="DC55" s="2">
        <v>26581.19</v>
      </c>
      <c r="DD55" s="2" t="e">
        <f>ROUND(#REF!*0.0002,0)</f>
        <v>#REF!</v>
      </c>
      <c r="DE55" s="2">
        <v>8944.92</v>
      </c>
      <c r="DF55" s="2" t="e">
        <f>#REF!+#REF!</f>
        <v>#REF!</v>
      </c>
      <c r="DG55" s="2">
        <v>644.47</v>
      </c>
      <c r="DI55" s="2">
        <v>69527.88</v>
      </c>
      <c r="DK55" s="2">
        <v>7967.33</v>
      </c>
      <c r="DL55" s="2" t="e">
        <f>ROUND(#REF!*0.00015,0)</f>
        <v>#REF!</v>
      </c>
      <c r="DM55" s="2">
        <v>2470.12</v>
      </c>
      <c r="DN55" s="2" t="e">
        <f>ROUND(#REF!*0.00013,0)</f>
        <v>#REF!</v>
      </c>
      <c r="DO55" s="2">
        <v>2410.12</v>
      </c>
      <c r="DP55" s="3">
        <v>120.06</v>
      </c>
      <c r="DQ55" s="3">
        <v>64.180000000000007</v>
      </c>
      <c r="DR55" s="3" t="e">
        <f>DP55*#REF!</f>
        <v>#REF!</v>
      </c>
      <c r="DS55" s="3" t="e">
        <f>DQ55*#REF!</f>
        <v>#REF!</v>
      </c>
      <c r="DT55" s="3" t="e">
        <f>#REF!*J55+#REF!*M55+#REF!*N55+#REF!*O55+P55*Q55+R55*U55+V55*Y55+Z55*AC55+AD55*AG55+AH55*AK55+AL55*AN55+AM55*AO55+AP55*AR55+AQ55*AS55+AT55*AW55+AX55*BA55+BB55*BE55+BF55*BI55+BJ55*BM55+BN55*BQ55+BR55*BU55+BV55*BY55+BZ55*CC55+CD55*CF55+CE55*CG55+CH55*CK55+CL55*CO55+CP55*CQ55+CR55*CS55+CT55*CU55+CV55*CW55+CX55*CY55+CZ55*DA55+DB55*DC55+DD55*DE55+DF55*DG55+DH55*DI55+DJ55*DK55+DL55*DM55+DN55*DO55+#REF!*DP55</f>
        <v>#REF!</v>
      </c>
      <c r="DU55" s="3" t="e">
        <f>#REF!-DT55</f>
        <v>#REF!</v>
      </c>
      <c r="DV55" s="3" t="e">
        <f>#REF!*I55+#REF!*L55+#REF!*N55+#REF!*O55+P55*Q55+R55*T55+V55*X55+Z55*AB55+AD55*AF55+AH55*AJ55+AM55*AO55+AQ55*AS55+AT55*AV55+AX55*AZ55+BB55*BD55+BF55*BH55+BJ55*BL55+BN55*BP55+BR55*BT55+BV55*BX55+BZ55*CB55+CE55*CG55+CH55*CJ55+CL55*CN55+CP55*CQ55+CR55*CS55+CT55*CU55+CV55*CW55+CX55*CY55+CZ55*DA55+DB55*DC55+DD55*DE55+DF55*DG55+DH55*DI55+DJ55*DK55+DL55*DM55+DN55*DO55+#REF!*DQ55</f>
        <v>#REF!</v>
      </c>
      <c r="DW55" s="3" t="e">
        <f>#REF!*I55+#REF!*L55+#REF!*N55+#REF!*O55+P55*Q55+R55*T55+V55*X55+Z55*AB55+AD55*AF55+AH55*AJ55+AM55*AO55+AQ55*AS55+AT55*AV55+AX55*AZ55+BB55*BD55+BF55*BH55+BJ55*BL55+BN55*BP55+BR55*BT55+BV55*BX55+BZ55*CB55+CE55*CG55+CH55*CJ55+CL55*CN55+CP55*CQ55+CR55*CS55+CT55*CU55+CV55*CW55+CX55*CY55+CZ55*DA55+DB55*DC55+DD55*DE55+DF55*DG55+DH55*DI55+DJ55*DK55+DL55*DM55+DN55*DO55+#REF!*DP55</f>
        <v>#REF!</v>
      </c>
      <c r="DX55" s="3" t="e">
        <f t="shared" si="47"/>
        <v>#REF!</v>
      </c>
      <c r="DY55" s="3" t="e">
        <f t="shared" si="48"/>
        <v>#REF!</v>
      </c>
      <c r="DZ55" s="1"/>
    </row>
    <row r="56" spans="1:130" ht="30.75" customHeight="1" x14ac:dyDescent="0.25">
      <c r="A56" s="21"/>
      <c r="B56" s="22"/>
      <c r="C56" s="23"/>
      <c r="D56" s="23"/>
      <c r="E56" s="22"/>
      <c r="F56" s="22"/>
      <c r="G56" s="24"/>
      <c r="H56" s="17"/>
      <c r="I56" s="17"/>
      <c r="J56" s="17"/>
      <c r="K56" s="17"/>
      <c r="L56" s="17"/>
      <c r="M56" s="17"/>
      <c r="N56" s="17"/>
      <c r="O56" s="18"/>
      <c r="P56" s="17"/>
      <c r="Q56" s="17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15"/>
      <c r="AU56" s="3"/>
      <c r="AV56" s="3"/>
      <c r="AW56" s="3"/>
      <c r="AX56" s="15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15"/>
      <c r="CF56" s="3"/>
      <c r="CG56" s="3"/>
      <c r="CH56" s="3"/>
      <c r="CI56" s="3"/>
      <c r="CJ56" s="3"/>
      <c r="CK56" s="3"/>
      <c r="CL56" s="3"/>
      <c r="CM56" s="3"/>
      <c r="CN56" s="3"/>
      <c r="CO56" s="3"/>
      <c r="DR56" s="3"/>
      <c r="DS56" s="3"/>
      <c r="DT56" s="3"/>
      <c r="DU56" s="3"/>
      <c r="DV56" s="3"/>
      <c r="DW56" s="3"/>
      <c r="DX56" s="3"/>
      <c r="DY56" s="3"/>
      <c r="DZ56" s="1"/>
    </row>
    <row r="57" spans="1:130" ht="30.75" customHeight="1" x14ac:dyDescent="0.25">
      <c r="A57" s="14"/>
      <c r="C57" s="13"/>
      <c r="D57" s="13"/>
      <c r="G57" s="12"/>
      <c r="DP57" s="2"/>
      <c r="DQ57" s="2"/>
    </row>
    <row r="58" spans="1:130" ht="30.75" customHeight="1" x14ac:dyDescent="0.25">
      <c r="DP58" s="2"/>
      <c r="DQ58" s="2"/>
    </row>
    <row r="59" spans="1:130" ht="15" x14ac:dyDescent="0.25">
      <c r="F59" s="1" t="s">
        <v>0</v>
      </c>
      <c r="G59" s="11"/>
      <c r="S59" s="10"/>
      <c r="T59" s="9"/>
      <c r="U59" s="8"/>
    </row>
    <row r="60" spans="1:130" ht="15" x14ac:dyDescent="0.25">
      <c r="S60" s="7"/>
      <c r="T60" s="6"/>
      <c r="U60" s="5"/>
    </row>
    <row r="61" spans="1:130" ht="12" x14ac:dyDescent="0.25"/>
    <row r="62" spans="1:130" ht="12" x14ac:dyDescent="0.25"/>
    <row r="63" spans="1:130" ht="12" x14ac:dyDescent="0.25"/>
    <row r="64" spans="1:130" ht="12" x14ac:dyDescent="0.25"/>
    <row r="65" spans="120:121" ht="12" x14ac:dyDescent="0.25"/>
    <row r="66" spans="120:121" ht="12" x14ac:dyDescent="0.25">
      <c r="DP66" s="2"/>
      <c r="DQ66" s="2"/>
    </row>
    <row r="67" spans="120:121" ht="12" x14ac:dyDescent="0.25"/>
    <row r="68" spans="120:121" ht="12" x14ac:dyDescent="0.25"/>
    <row r="69" spans="120:121" ht="12" x14ac:dyDescent="0.25"/>
    <row r="70" spans="120:121" ht="12" x14ac:dyDescent="0.25"/>
    <row r="71" spans="120:121" ht="12" x14ac:dyDescent="0.25"/>
    <row r="72" spans="120:121" ht="12" x14ac:dyDescent="0.25"/>
    <row r="73" spans="120:121" ht="12" x14ac:dyDescent="0.25"/>
    <row r="74" spans="120:121" ht="12" x14ac:dyDescent="0.25"/>
    <row r="75" spans="120:121" ht="12" x14ac:dyDescent="0.25"/>
    <row r="76" spans="120:121" ht="12" x14ac:dyDescent="0.25"/>
  </sheetData>
  <autoFilter ref="A2:DZ55"/>
  <mergeCells count="1">
    <mergeCell ref="A1:DS1"/>
  </mergeCells>
  <pageMargins left="0.31496062992125984" right="0.31496062992125984" top="0.35433070866141736" bottom="0.35433070866141736" header="0" footer="0"/>
  <pageSetup paperSize="8" fitToHeight="100" orientation="landscape" r:id="rId1"/>
  <headerFooter>
    <oddHeader xml:space="preserve">&amp;R&amp;P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Общий (2)</vt:lpstr>
      <vt:lpstr>'Общий (2)'!Заголовки_для_печати</vt:lpstr>
      <vt:lpstr>'Общий (2)'!Область_печати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Сергеевна. Шабанова</dc:creator>
  <cp:lastModifiedBy>Михаил Кофанов</cp:lastModifiedBy>
  <dcterms:created xsi:type="dcterms:W3CDTF">2022-06-14T07:24:21Z</dcterms:created>
  <dcterms:modified xsi:type="dcterms:W3CDTF">2022-06-21T14:01:46Z</dcterms:modified>
</cp:coreProperties>
</file>